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MAIL\1. Luis\23.4 Abril 23\Publicacion\"/>
    </mc:Choice>
  </mc:AlternateContent>
  <bookViews>
    <workbookView xWindow="0" yWindow="0" windowWidth="17490" windowHeight="11910" firstSheet="1" activeTab="1"/>
  </bookViews>
  <sheets>
    <sheet name="VarMensual" sheetId="15" state="hidden" r:id="rId1"/>
    <sheet name="AI" sheetId="22" r:id="rId2"/>
    <sheet name="Abril" sheetId="17" r:id="rId3"/>
    <sheet name="Mensualización" sheetId="21" r:id="rId4"/>
    <sheet name="SALIDA PRENSA ENERO" sheetId="16" state="hidden" r:id="rId5"/>
  </sheets>
  <externalReferences>
    <externalReference r:id="rId6"/>
  </externalReferences>
  <definedNames>
    <definedName name="_xlnm.Print_Area" localSheetId="2">Abril!$A$1:$O$81</definedName>
    <definedName name="_xlnm.Print_Area" localSheetId="1">AI!$A$1:$K$99</definedName>
    <definedName name="_xlnm.Print_Area" localSheetId="3">Mensualización!$A$1:$J$81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7" i="22" l="1"/>
  <c r="E107" i="22"/>
  <c r="H107" i="22"/>
  <c r="D108" i="22"/>
  <c r="E108" i="22"/>
  <c r="F108" i="22"/>
  <c r="G108" i="22"/>
  <c r="H108" i="22"/>
  <c r="I108" i="22"/>
  <c r="J108" i="22"/>
  <c r="C108" i="22"/>
  <c r="F107" i="22"/>
  <c r="G107" i="22"/>
  <c r="I107" i="22"/>
  <c r="J107" i="22"/>
  <c r="C107" i="22"/>
  <c r="F106" i="22"/>
  <c r="F105" i="22"/>
  <c r="F104" i="22"/>
  <c r="C104" i="22"/>
  <c r="J106" i="22"/>
  <c r="I106" i="22"/>
  <c r="H106" i="22"/>
  <c r="G106" i="22"/>
  <c r="E106" i="22"/>
  <c r="D106" i="22"/>
  <c r="C106" i="22"/>
  <c r="H105" i="22"/>
  <c r="G105" i="22"/>
  <c r="E105" i="22"/>
  <c r="D105" i="22"/>
  <c r="C105" i="22"/>
  <c r="J104" i="22" l="1"/>
  <c r="I104" i="22"/>
  <c r="H104" i="22"/>
  <c r="G104" i="22"/>
  <c r="E104" i="22"/>
  <c r="D104" i="22"/>
  <c r="C102" i="22"/>
  <c r="J102" i="22"/>
  <c r="I102" i="22"/>
  <c r="H102" i="22"/>
  <c r="G102" i="22"/>
  <c r="F102" i="22"/>
  <c r="E102" i="22"/>
  <c r="D102" i="22"/>
  <c r="O77" i="17" l="1"/>
  <c r="N77" i="17"/>
  <c r="O75" i="17"/>
  <c r="N75" i="17"/>
  <c r="O73" i="17"/>
  <c r="N73" i="17"/>
  <c r="O81" i="17"/>
  <c r="N81" i="17"/>
  <c r="J81" i="17"/>
  <c r="I81" i="17"/>
  <c r="J77" i="17"/>
  <c r="I77" i="17"/>
  <c r="J75" i="17"/>
  <c r="I75" i="17"/>
  <c r="O18" i="17" l="1"/>
  <c r="J73" i="17" l="1"/>
  <c r="I73" i="17"/>
  <c r="O71" i="17"/>
  <c r="N71" i="17"/>
  <c r="J71" i="17"/>
  <c r="I71" i="17"/>
  <c r="O70" i="17"/>
  <c r="N70" i="17"/>
  <c r="J70" i="17"/>
  <c r="I70" i="17"/>
  <c r="O69" i="17"/>
  <c r="N69" i="17"/>
  <c r="J69" i="17"/>
  <c r="I69" i="17"/>
  <c r="O68" i="17"/>
  <c r="N68" i="17"/>
  <c r="J68" i="17"/>
  <c r="I68" i="17"/>
  <c r="O67" i="17"/>
  <c r="N67" i="17"/>
  <c r="J67" i="17"/>
  <c r="I67" i="17"/>
  <c r="O66" i="17"/>
  <c r="N66" i="17"/>
  <c r="J66" i="17"/>
  <c r="I66" i="17"/>
  <c r="O65" i="17"/>
  <c r="N65" i="17"/>
  <c r="J65" i="17"/>
  <c r="I65" i="17"/>
  <c r="O64" i="17"/>
  <c r="N64" i="17"/>
  <c r="J64" i="17"/>
  <c r="I64" i="17"/>
  <c r="O63" i="17"/>
  <c r="N63" i="17"/>
  <c r="J63" i="17"/>
  <c r="I63" i="17"/>
  <c r="O62" i="17"/>
  <c r="N62" i="17"/>
  <c r="J62" i="17"/>
  <c r="I62" i="17"/>
  <c r="O61" i="17"/>
  <c r="N61" i="17"/>
  <c r="J61" i="17"/>
  <c r="I61" i="17"/>
  <c r="O60" i="17"/>
  <c r="N60" i="17"/>
  <c r="J60" i="17"/>
  <c r="I60" i="17"/>
  <c r="O59" i="17"/>
  <c r="N59" i="17"/>
  <c r="J59" i="17"/>
  <c r="I59" i="17"/>
  <c r="O58" i="17"/>
  <c r="N58" i="17"/>
  <c r="J58" i="17"/>
  <c r="I58" i="17"/>
  <c r="O57" i="17"/>
  <c r="N57" i="17"/>
  <c r="J57" i="17"/>
  <c r="I57" i="17"/>
  <c r="O56" i="17"/>
  <c r="N56" i="17"/>
  <c r="J56" i="17"/>
  <c r="I56" i="17"/>
  <c r="O55" i="17"/>
  <c r="N55" i="17"/>
  <c r="J55" i="17"/>
  <c r="I55" i="17"/>
  <c r="O54" i="17"/>
  <c r="N54" i="17"/>
  <c r="J54" i="17"/>
  <c r="I54" i="17"/>
  <c r="O53" i="17"/>
  <c r="N53" i="17"/>
  <c r="J53" i="17"/>
  <c r="I53" i="17"/>
  <c r="O51" i="17"/>
  <c r="N51" i="17"/>
  <c r="J51" i="17"/>
  <c r="I51" i="17"/>
  <c r="O50" i="17"/>
  <c r="N50" i="17"/>
  <c r="J50" i="17"/>
  <c r="I50" i="17"/>
  <c r="O49" i="17"/>
  <c r="N49" i="17"/>
  <c r="J49" i="17"/>
  <c r="I49" i="17"/>
  <c r="O48" i="17"/>
  <c r="N48" i="17"/>
  <c r="J48" i="17"/>
  <c r="I48" i="17"/>
  <c r="O47" i="17"/>
  <c r="N47" i="17"/>
  <c r="J47" i="17"/>
  <c r="I47" i="17"/>
  <c r="O46" i="17"/>
  <c r="N46" i="17"/>
  <c r="J46" i="17"/>
  <c r="I46" i="17"/>
  <c r="O45" i="17"/>
  <c r="N45" i="17"/>
  <c r="J45" i="17"/>
  <c r="I45" i="17"/>
  <c r="O44" i="17"/>
  <c r="N44" i="17"/>
  <c r="J44" i="17"/>
  <c r="I44" i="17"/>
  <c r="O43" i="17"/>
  <c r="N43" i="17"/>
  <c r="J43" i="17"/>
  <c r="I43" i="17"/>
  <c r="O42" i="17"/>
  <c r="N42" i="17"/>
  <c r="J42" i="17"/>
  <c r="I42" i="17"/>
  <c r="O41" i="17"/>
  <c r="N41" i="17"/>
  <c r="J41" i="17"/>
  <c r="I41" i="17"/>
  <c r="O40" i="17"/>
  <c r="N40" i="17"/>
  <c r="J40" i="17"/>
  <c r="I40" i="17"/>
  <c r="O39" i="17"/>
  <c r="N39" i="17"/>
  <c r="J39" i="17"/>
  <c r="I39" i="17"/>
  <c r="O38" i="17"/>
  <c r="N38" i="17"/>
  <c r="J38" i="17"/>
  <c r="I38" i="17"/>
  <c r="O37" i="17"/>
  <c r="N37" i="17"/>
  <c r="J37" i="17"/>
  <c r="I37" i="17"/>
  <c r="O36" i="17"/>
  <c r="N36" i="17"/>
  <c r="J36" i="17"/>
  <c r="I36" i="17"/>
  <c r="O35" i="17"/>
  <c r="N35" i="17"/>
  <c r="J35" i="17"/>
  <c r="I35" i="17"/>
  <c r="O34" i="17"/>
  <c r="N34" i="17"/>
  <c r="J34" i="17"/>
  <c r="I34" i="17"/>
  <c r="O33" i="17"/>
  <c r="N33" i="17"/>
  <c r="J33" i="17"/>
  <c r="I33" i="17"/>
  <c r="O32" i="17"/>
  <c r="N32" i="17"/>
  <c r="J32" i="17"/>
  <c r="I32" i="17"/>
  <c r="O31" i="17"/>
  <c r="N31" i="17"/>
  <c r="J31" i="17"/>
  <c r="I31" i="17"/>
  <c r="O30" i="17"/>
  <c r="N30" i="17"/>
  <c r="J30" i="17"/>
  <c r="I30" i="17"/>
  <c r="O29" i="17"/>
  <c r="N29" i="17"/>
  <c r="J29" i="17"/>
  <c r="I29" i="17"/>
  <c r="O27" i="17"/>
  <c r="N27" i="17"/>
  <c r="J27" i="17"/>
  <c r="I27" i="17"/>
  <c r="O26" i="17"/>
  <c r="N26" i="17"/>
  <c r="J26" i="17"/>
  <c r="I26" i="17"/>
  <c r="O25" i="17"/>
  <c r="N25" i="17"/>
  <c r="J25" i="17"/>
  <c r="I25" i="17"/>
  <c r="O24" i="17"/>
  <c r="N24" i="17"/>
  <c r="J24" i="17"/>
  <c r="I24" i="17"/>
  <c r="O23" i="17"/>
  <c r="N23" i="17"/>
  <c r="J23" i="17"/>
  <c r="I23" i="17"/>
  <c r="O22" i="17"/>
  <c r="N22" i="17"/>
  <c r="J22" i="17"/>
  <c r="I22" i="17"/>
  <c r="O21" i="17"/>
  <c r="J21" i="17"/>
  <c r="O20" i="17"/>
  <c r="N20" i="17"/>
  <c r="J20" i="17"/>
  <c r="I20" i="17"/>
  <c r="O19" i="17"/>
  <c r="N19" i="17"/>
  <c r="J19" i="17"/>
  <c r="I19" i="17"/>
  <c r="N18" i="17"/>
  <c r="J18" i="17"/>
  <c r="I18" i="17"/>
  <c r="O17" i="17"/>
  <c r="N17" i="17"/>
  <c r="J17" i="17"/>
  <c r="I17" i="17"/>
  <c r="O16" i="17"/>
  <c r="N16" i="17"/>
  <c r="J16" i="17"/>
  <c r="I16" i="17"/>
  <c r="O15" i="17"/>
  <c r="N15" i="17"/>
  <c r="J15" i="17"/>
  <c r="I15" i="17"/>
  <c r="O14" i="17"/>
  <c r="N14" i="17"/>
  <c r="J14" i="17"/>
  <c r="I14" i="17"/>
  <c r="O13" i="17"/>
  <c r="N13" i="17"/>
  <c r="J13" i="17"/>
  <c r="I13" i="17"/>
  <c r="O12" i="17"/>
  <c r="N12" i="17"/>
  <c r="J12" i="17"/>
  <c r="I12" i="17"/>
  <c r="O11" i="17"/>
  <c r="N11" i="17"/>
  <c r="J11" i="17"/>
  <c r="I11" i="17"/>
  <c r="O10" i="17"/>
  <c r="N10" i="17"/>
  <c r="J10" i="17"/>
  <c r="I10" i="17"/>
  <c r="O9" i="17"/>
  <c r="N9" i="17"/>
  <c r="J9" i="17"/>
  <c r="I9" i="17"/>
  <c r="O8" i="17"/>
  <c r="N8" i="17"/>
  <c r="J8" i="17"/>
  <c r="I8" i="17"/>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 r="L91" i="22" l="1"/>
  <c r="L83" i="22"/>
  <c r="L81" i="22"/>
  <c r="L88" i="22"/>
  <c r="I105" i="22" l="1"/>
  <c r="L86" i="22"/>
  <c r="L89" i="22"/>
  <c r="L82" i="22"/>
  <c r="L78" i="22"/>
  <c r="L79" i="22"/>
  <c r="L80" i="22"/>
  <c r="L92" i="22"/>
  <c r="L84" i="22"/>
  <c r="L90" i="22"/>
  <c r="L87" i="22"/>
  <c r="L85" i="22" l="1"/>
  <c r="J105" i="22"/>
  <c r="L77" i="22"/>
</calcChain>
</file>

<file path=xl/sharedStrings.xml><?xml version="1.0" encoding="utf-8"?>
<sst xmlns="http://schemas.openxmlformats.org/spreadsheetml/2006/main" count="482" uniqueCount="239">
  <si>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</si>
  <si>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</si>
  <si>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</si>
  <si>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</si>
  <si>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</si>
  <si>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</si>
  <si>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</si>
  <si>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</si>
  <si>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</si>
  <si>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</si>
  <si>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</si>
  <si>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</si>
  <si>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</si>
  <si>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</si>
  <si>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</si>
  <si>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</si>
  <si>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</si>
  <si>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</si>
  <si>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</si>
  <si>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</si>
  <si>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</si>
  <si>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</si>
  <si>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</si>
  <si>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</si>
  <si>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</si>
  <si>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</si>
  <si>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</si>
  <si>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</si>
  <si>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</si>
  <si>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</si>
  <si>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</si>
  <si>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</si>
  <si>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</si>
  <si>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</si>
  <si>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</si>
  <si>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</si>
  <si>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</si>
  <si>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</si>
  <si>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</si>
  <si>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</si>
  <si>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</si>
  <si>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</si>
  <si>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</si>
  <si>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</si>
  <si>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</si>
  <si>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</si>
  <si>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</si>
  <si>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</si>
  <si>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</si>
  <si>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</si>
  <si>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</si>
  <si>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</si>
  <si>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</si>
  <si>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</si>
  <si>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</si>
  <si>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</si>
  <si>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</si>
  <si>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</si>
  <si>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</si>
  <si>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</si>
  <si>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</si>
  <si>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</si>
  <si>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</si>
  <si>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</si>
  <si>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</si>
  <si>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</si>
  <si>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</si>
  <si>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</si>
  <si>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</si>
  <si>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</si>
  <si>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</si>
  <si>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</si>
  <si>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</si>
  <si>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</si>
  <si>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</si>
  <si>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</si>
  <si>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</si>
  <si>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</si>
  <si>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</si>
  <si>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</si>
  <si>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</si>
  <si>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</si>
  <si>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</si>
  <si>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</si>
  <si>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</si>
  <si>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</si>
  <si>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</si>
  <si>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</si>
  <si>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</si>
  <si>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</si>
  <si>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</si>
  <si>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</si>
  <si>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</si>
  <si>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</si>
  <si>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</si>
  <si>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</si>
  <si>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</si>
  <si>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</si>
  <si>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</si>
  <si>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</si>
  <si>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</si>
  <si>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</si>
  <si>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</si>
  <si>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</si>
  <si>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</si>
  <si>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</si>
  <si>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</si>
  <si>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</si>
  <si>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</si>
  <si>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</si>
  <si>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</si>
  <si>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</si>
  <si>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</si>
  <si>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</si>
  <si>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</si>
  <si>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</si>
  <si>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</si>
  <si>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</si>
  <si>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</si>
  <si>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</si>
  <si>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</si>
  <si>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</si>
  <si>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</si>
  <si>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</si>
  <si>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</si>
  <si>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</si>
  <si>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</si>
  <si>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</si>
  <si>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</si>
  <si>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</si>
  <si>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</si>
  <si>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</si>
  <si>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</si>
  <si>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</si>
  <si>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</si>
  <si>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</si>
  <si>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</si>
  <si>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</si>
  <si>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</si>
  <si>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</si>
  <si>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</si>
  <si>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</si>
  <si>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</si>
  <si>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</si>
  <si>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</si>
  <si>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</si>
  <si>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</si>
  <si>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</si>
  <si>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</si>
  <si>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</si>
  <si>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</si>
  <si>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</si>
  <si>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</si>
  <si>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</si>
  <si>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</si>
  <si>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</si>
  <si>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</si>
  <si>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</si>
  <si>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</si>
  <si>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</si>
  <si>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</si>
  <si>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</si>
  <si>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</si>
  <si>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</si>
  <si>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</si>
  <si>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</si>
  <si>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</si>
  <si>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</si>
  <si>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</si>
  <si>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</si>
  <si>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</si>
  <si>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</si>
  <si>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</si>
  <si>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</si>
  <si>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</si>
  <si>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</si>
  <si>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</si>
  <si>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</si>
  <si>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</si>
  <si>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</si>
  <si>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</si>
  <si>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</si>
  <si>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</si>
  <si>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</si>
  <si>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</si>
  <si>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</si>
  <si>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</si>
  <si>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</si>
  <si>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</si>
  <si>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</si>
  <si>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</si>
  <si>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</si>
  <si>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</si>
  <si>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</si>
  <si>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</si>
  <si>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</si>
  <si>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</si>
  <si>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</si>
  <si>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</si>
  <si>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</si>
  <si>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</si>
  <si>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</si>
  <si>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</si>
  <si>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</si>
  <si>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</si>
  <si>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</si>
  <si>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</si>
  <si>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</si>
  <si>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</si>
  <si>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</si>
  <si>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</si>
  <si>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</si>
  <si>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</si>
  <si>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</si>
  <si>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Resto Impositivos</t>
  </si>
  <si>
    <t xml:space="preserve">Otros Gastos Corrientes     </t>
  </si>
  <si>
    <t>Base caja - En millones de pesos</t>
  </si>
  <si>
    <t>Base Caja - En millones de pesos</t>
  </si>
  <si>
    <t>SECTOR PUBLICO BASE CAJA - ABRIL 2023</t>
  </si>
  <si>
    <t xml:space="preserve">- las generadas por activos del Sector Público no Financiero en posesión del FGS por $11.321,1 M. </t>
  </si>
  <si>
    <t>- las generadas por activos del Sector Público no Financiero en posesión de organismos del Sector Público no Financiero excluyendo el FGS por $21,1 M.</t>
  </si>
  <si>
    <r>
      <rPr>
        <b/>
        <sz val="10"/>
        <color theme="1"/>
        <rFont val="Arial"/>
        <family val="2"/>
      </rPr>
      <t xml:space="preserve">(2) </t>
    </r>
    <r>
      <rPr>
        <sz val="10"/>
        <color theme="1"/>
        <rFont val="Arial"/>
        <family val="2"/>
      </rPr>
      <t>Excluye intereses pagados Intra-Sector Público Nacional por $11.342,2M.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</si>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</sst>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00000000000"/>
    <numFmt numFmtId="176" formatCode="_-* #,##0.00\ _P_t_s_-;\-* #,##0.00\ _P_t_s_-;_-* &quot;-&quot;??\ _P_t_s_-;_-@_-"/>
    <numFmt numFmtId="177" formatCode="#,##0.00_ ;\-#,##0.00\ "/>
    <numFmt numFmtId="178" formatCode="#,##0.0_ ;\-#,##0.0\ "/>
  </numFmts>
  <fonts count="86">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sz val="10"/>
      <name val="CG Times"/>
      <family val="1"/>
    </font>
    <font>
      <i/>
      <sz val="10"/>
      <color indexed="8"/>
      <name val="Arial"/>
      <family val="2"/>
    </font>
    <font>
      <sz val="10"/>
      <color indexed="8"/>
      <name val="Arial"/>
      <family val="2"/>
    </font>
    <font>
      <i/>
      <sz val="10"/>
      <name val="Arial"/>
      <family val="2"/>
    </font>
    <font>
      <b/>
      <sz val="10"/>
      <color indexed="8"/>
      <name val="Arial"/>
      <family val="2"/>
    </font>
    <font>
      <sz val="8"/>
      <color indexed="8"/>
      <name val="CG Times"/>
    </font>
    <font>
      <sz val="8"/>
      <name val="CG Times"/>
      <family val="1"/>
    </font>
    <font>
      <sz val="10"/>
      <color indexed="10"/>
      <name val="Arial"/>
      <family val="2"/>
    </font>
    <font>
      <sz val="10"/>
      <color theme="1"/>
      <name val="Arial"/>
      <family val="2"/>
    </font>
    <font>
      <b/>
      <sz val="10"/>
      <color theme="1"/>
      <name val="Arial"/>
      <family val="2"/>
    </font>
    <font>
      <sz val="10"/>
      <color theme="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15" fillId="0" borderId="0"/>
    <xf numFmtId="0" fontId="72" fillId="0" borderId="0"/>
    <xf numFmtId="176" fontId="15" fillId="0" borderId="0" applyFont="0" applyFill="0" applyBorder="0" applyAlignment="0" applyProtection="0"/>
  </cellStyleXfs>
  <cellXfs count="315">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168" fontId="0" fillId="2" borderId="0" xfId="0" applyNumberFormat="1" applyFill="1"/>
    <xf numFmtId="0" fontId="25" fillId="2" borderId="0" xfId="0" applyFont="1" applyFill="1"/>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169" fontId="23" fillId="2" borderId="0" xfId="0" applyNumberFormat="1" applyFont="1" applyFill="1" applyAlignment="1">
      <alignment horizontal="center" vertical="center"/>
    </xf>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66" fontId="0" fillId="2" borderId="0" xfId="1" applyNumberFormat="1" applyFont="1" applyFill="1"/>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2" fontId="0" fillId="2" borderId="0" xfId="45" applyNumberFormat="1" applyFont="1" applyFill="1"/>
    <xf numFmtId="172" fontId="18" fillId="2" borderId="0" xfId="45" applyNumberFormat="1" applyFont="1" applyFill="1" applyAlignment="1">
      <alignment horizontal="center" vertical="center"/>
    </xf>
    <xf numFmtId="167" fontId="54" fillId="0" borderId="0" xfId="48" applyNumberFormat="1" applyFont="1" applyBorder="1" applyAlignment="1" applyProtection="1">
      <alignment horizontal="right" vertical="center"/>
    </xf>
    <xf numFmtId="165"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3" fontId="21" fillId="2" borderId="0" xfId="45" applyNumberFormat="1" applyFont="1" applyFill="1" applyAlignment="1">
      <alignment horizontal="center" vertic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3" fontId="21" fillId="4" borderId="0" xfId="0" applyNumberFormat="1" applyFont="1" applyFill="1" applyAlignment="1">
      <alignment horizontal="center" vertical="center"/>
    </xf>
    <xf numFmtId="3" fontId="16" fillId="3" borderId="0" xfId="0" applyNumberFormat="1" applyFont="1" applyFill="1" applyAlignment="1">
      <alignment horizontal="center" vertical="center"/>
    </xf>
    <xf numFmtId="3" fontId="23" fillId="2" borderId="0" xfId="0" applyNumberFormat="1" applyFont="1" applyFill="1" applyAlignment="1">
      <alignment horizontal="center" vertical="center"/>
    </xf>
    <xf numFmtId="3" fontId="21" fillId="4" borderId="0" xfId="0" applyNumberFormat="1" applyFont="1" applyFill="1" applyAlignment="1">
      <alignment horizontal="center" vertical="center"/>
    </xf>
    <xf numFmtId="3" fontId="25" fillId="2" borderId="0" xfId="0" applyNumberFormat="1" applyFont="1" applyFill="1" applyAlignment="1">
      <alignment horizontal="center" vertical="center"/>
    </xf>
    <xf numFmtId="3" fontId="0" fillId="2" borderId="0" xfId="0" applyNumberFormat="1" applyFill="1"/>
    <xf numFmtId="170" fontId="0" fillId="2" borderId="0" xfId="45" applyNumberFormat="1" applyFont="1" applyFill="1"/>
    <xf numFmtId="3" fontId="27" fillId="2" borderId="0" xfId="0" applyNumberFormat="1" applyFont="1" applyFill="1" applyAlignment="1">
      <alignment horizontal="center" vertical="center"/>
    </xf>
    <xf numFmtId="3" fontId="0" fillId="2" borderId="0" xfId="45" applyNumberFormat="1" applyFont="1" applyFill="1"/>
    <xf numFmtId="172" fontId="23" fillId="2" borderId="0" xfId="45" applyNumberFormat="1" applyFont="1" applyFill="1" applyAlignment="1">
      <alignment horizontal="center" vertical="center"/>
    </xf>
    <xf numFmtId="173" fontId="21" fillId="4" borderId="0" xfId="45" applyNumberFormat="1" applyFont="1" applyFill="1" applyAlignment="1">
      <alignment horizontal="center" vertical="center"/>
    </xf>
    <xf numFmtId="170" fontId="0" fillId="2" borderId="0" xfId="0" applyNumberFormat="1" applyFill="1"/>
    <xf numFmtId="0" fontId="0" fillId="2" borderId="0" xfId="0" applyFont="1" applyFill="1" applyAlignment="1">
      <alignment horizontal="center" vertical="center"/>
    </xf>
    <xf numFmtId="0" fontId="20" fillId="2" borderId="0" xfId="0" applyFont="1" applyFill="1" applyAlignment="1">
      <alignment horizontal="right" vertical="center"/>
    </xf>
    <xf numFmtId="0" fontId="73" fillId="0" borderId="0" xfId="49" applyFont="1" applyFill="1" applyAlignment="1">
      <alignment horizontal="left"/>
    </xf>
    <xf numFmtId="0" fontId="15" fillId="0" borderId="0" xfId="49" applyFont="1" applyFill="1"/>
    <xf numFmtId="174" fontId="15" fillId="0" borderId="0" xfId="49" applyNumberFormat="1" applyFont="1" applyFill="1"/>
    <xf numFmtId="165" fontId="15" fillId="0" borderId="0" xfId="49" applyNumberFormat="1" applyFont="1" applyFill="1"/>
    <xf numFmtId="14" fontId="15" fillId="0" borderId="0" xfId="49" applyNumberFormat="1" applyFont="1" applyFill="1"/>
    <xf numFmtId="165" fontId="15" fillId="0" borderId="0" xfId="49" applyNumberFormat="1" applyFont="1" applyFill="1" applyAlignment="1">
      <alignment horizontal="left"/>
    </xf>
    <xf numFmtId="0" fontId="15" fillId="0" borderId="0" xfId="49" applyFont="1" applyFill="1" applyAlignment="1">
      <alignment horizontal="left"/>
    </xf>
    <xf numFmtId="165" fontId="75" fillId="0" borderId="0" xfId="49" applyNumberFormat="1" applyFont="1" applyFill="1" applyBorder="1" applyAlignment="1" applyProtection="1">
      <alignment horizontal="left"/>
    </xf>
    <xf numFmtId="165" fontId="15" fillId="0" borderId="11" xfId="49" applyNumberFormat="1" applyFont="1" applyFill="1" applyBorder="1" applyAlignment="1">
      <alignment horizontal="right" vertical="center"/>
    </xf>
    <xf numFmtId="165" fontId="15" fillId="0" borderId="12" xfId="49" applyNumberFormat="1" applyFont="1" applyFill="1" applyBorder="1" applyAlignment="1" applyProtection="1">
      <alignment vertical="center"/>
    </xf>
    <xf numFmtId="165" fontId="77" fillId="0" borderId="12" xfId="49" applyNumberFormat="1" applyFont="1" applyFill="1" applyBorder="1" applyAlignment="1" applyProtection="1">
      <alignment horizontal="center" vertical="center"/>
    </xf>
    <xf numFmtId="165" fontId="76" fillId="0" borderId="14" xfId="49" applyNumberFormat="1" applyFont="1" applyFill="1" applyBorder="1" applyAlignment="1" applyProtection="1">
      <alignment vertical="center"/>
    </xf>
    <xf numFmtId="165" fontId="78" fillId="0" borderId="0" xfId="49" applyNumberFormat="1" applyFont="1" applyFill="1" applyBorder="1" applyAlignment="1" applyProtection="1">
      <alignment vertical="center"/>
    </xf>
    <xf numFmtId="165" fontId="15" fillId="0" borderId="15" xfId="49" applyNumberFormat="1" applyFont="1" applyFill="1" applyBorder="1" applyAlignment="1">
      <alignment horizontal="right" vertical="center"/>
    </xf>
    <xf numFmtId="165" fontId="15" fillId="0" borderId="0" xfId="49" applyNumberFormat="1" applyFont="1" applyFill="1" applyBorder="1" applyAlignment="1" applyProtection="1">
      <alignment horizontal="center" vertical="center"/>
    </xf>
    <xf numFmtId="165" fontId="77" fillId="0" borderId="16" xfId="49" applyNumberFormat="1" applyFont="1" applyFill="1" applyBorder="1" applyAlignment="1" applyProtection="1">
      <alignment horizontal="center" vertical="center"/>
    </xf>
    <xf numFmtId="165" fontId="77" fillId="0" borderId="0" xfId="49" applyNumberFormat="1" applyFont="1" applyFill="1" applyAlignment="1" applyProtection="1">
      <alignment horizontal="center" vertical="center"/>
    </xf>
    <xf numFmtId="165" fontId="77" fillId="0" borderId="17" xfId="49" applyNumberFormat="1" applyFont="1" applyFill="1" applyBorder="1" applyAlignment="1" applyProtection="1">
      <alignment horizontal="left" vertical="center"/>
    </xf>
    <xf numFmtId="165" fontId="78" fillId="0" borderId="0" xfId="49" applyNumberFormat="1" applyFont="1" applyFill="1" applyBorder="1" applyAlignment="1" applyProtection="1">
      <alignment horizontal="centerContinuous" vertical="center"/>
    </xf>
    <xf numFmtId="165" fontId="15" fillId="0" borderId="0" xfId="49" applyNumberFormat="1" applyFont="1" applyFill="1" applyBorder="1" applyAlignment="1" applyProtection="1">
      <alignment vertical="center"/>
    </xf>
    <xf numFmtId="165" fontId="77" fillId="0" borderId="0" xfId="49" applyNumberFormat="1" applyFont="1" applyFill="1" applyAlignment="1" applyProtection="1">
      <alignment horizontal="right" vertical="center"/>
    </xf>
    <xf numFmtId="165" fontId="77" fillId="0" borderId="0" xfId="49" applyNumberFormat="1" applyFont="1" applyFill="1" applyAlignment="1" applyProtection="1">
      <alignment vertical="center"/>
    </xf>
    <xf numFmtId="165" fontId="77" fillId="0" borderId="17" xfId="49" applyNumberFormat="1" applyFont="1" applyFill="1" applyBorder="1" applyAlignment="1" applyProtection="1">
      <alignment vertical="center"/>
    </xf>
    <xf numFmtId="165" fontId="15" fillId="0" borderId="18" xfId="49" applyNumberFormat="1" applyFont="1" applyFill="1" applyBorder="1" applyAlignment="1">
      <alignment horizontal="right" vertical="center"/>
    </xf>
    <xf numFmtId="165" fontId="15" fillId="0" borderId="16" xfId="49" applyNumberFormat="1" applyFont="1" applyFill="1" applyBorder="1" applyAlignment="1" applyProtection="1">
      <alignment horizontal="left" vertical="center"/>
    </xf>
    <xf numFmtId="165" fontId="77" fillId="0" borderId="16" xfId="49" applyNumberFormat="1" applyFont="1" applyFill="1" applyBorder="1" applyAlignment="1" applyProtection="1">
      <alignment horizontal="left" vertical="center"/>
    </xf>
    <xf numFmtId="165" fontId="77" fillId="0" borderId="19" xfId="49" applyNumberFormat="1" applyFont="1" applyFill="1" applyBorder="1" applyAlignment="1" applyProtection="1">
      <alignment horizontal="left" vertical="center"/>
    </xf>
    <xf numFmtId="165" fontId="15" fillId="0" borderId="0" xfId="49" applyNumberFormat="1" applyFont="1" applyFill="1" applyBorder="1" applyAlignment="1" applyProtection="1">
      <alignment horizontal="left" vertical="center"/>
    </xf>
    <xf numFmtId="165" fontId="54" fillId="0" borderId="15" xfId="49" applyNumberFormat="1" applyFont="1" applyFill="1" applyBorder="1" applyAlignment="1">
      <alignment horizontal="right" vertical="center"/>
    </xf>
    <xf numFmtId="165" fontId="54" fillId="0" borderId="0" xfId="49" applyNumberFormat="1" applyFont="1" applyFill="1" applyBorder="1" applyAlignment="1" applyProtection="1">
      <alignment horizontal="left" vertical="center"/>
    </xf>
    <xf numFmtId="169" fontId="79" fillId="0" borderId="0" xfId="49" applyNumberFormat="1" applyFont="1" applyFill="1" applyAlignment="1" applyProtection="1">
      <alignment horizontal="right" vertical="center"/>
    </xf>
    <xf numFmtId="169" fontId="79" fillId="0" borderId="17" xfId="49" applyNumberFormat="1" applyFont="1" applyFill="1" applyBorder="1" applyAlignment="1" applyProtection="1">
      <alignment horizontal="right" vertical="center"/>
    </xf>
    <xf numFmtId="175" fontId="54" fillId="0" borderId="0" xfId="49" applyNumberFormat="1" applyFont="1" applyFill="1" applyBorder="1" applyAlignment="1" applyProtection="1">
      <alignment horizontal="right" vertical="center"/>
    </xf>
    <xf numFmtId="165" fontId="54" fillId="0" borderId="0" xfId="49" applyNumberFormat="1" applyFont="1" applyFill="1" applyBorder="1" applyAlignment="1" applyProtection="1">
      <alignment horizontal="right" vertical="center"/>
    </xf>
    <xf numFmtId="169" fontId="77" fillId="0" borderId="0" xfId="49" applyNumberFormat="1" applyFont="1" applyFill="1"/>
    <xf numFmtId="169" fontId="77" fillId="0" borderId="0" xfId="49" applyNumberFormat="1" applyFont="1" applyFill="1" applyAlignment="1" applyProtection="1">
      <alignment horizontal="right" vertical="center"/>
    </xf>
    <xf numFmtId="169" fontId="77" fillId="0" borderId="17" xfId="49" applyNumberFormat="1" applyFont="1" applyFill="1" applyBorder="1" applyAlignment="1" applyProtection="1">
      <alignment horizontal="right" vertical="center"/>
    </xf>
    <xf numFmtId="165" fontId="15" fillId="0" borderId="0" xfId="49" applyNumberFormat="1" applyFont="1" applyFill="1" applyBorder="1" applyAlignment="1" applyProtection="1">
      <alignment horizontal="right" vertical="center"/>
    </xf>
    <xf numFmtId="165" fontId="77" fillId="0" borderId="0" xfId="49" applyNumberFormat="1" applyFont="1" applyFill="1" applyBorder="1" applyAlignment="1" applyProtection="1">
      <alignment horizontal="left" vertical="center"/>
    </xf>
    <xf numFmtId="169" fontId="79" fillId="0" borderId="0" xfId="49" applyNumberFormat="1" applyFont="1" applyFill="1"/>
    <xf numFmtId="169" fontId="79" fillId="0" borderId="0" xfId="49" applyNumberFormat="1" applyFont="1" applyFill="1" applyBorder="1" applyAlignment="1" applyProtection="1">
      <alignment horizontal="right" vertical="center"/>
    </xf>
    <xf numFmtId="169" fontId="15" fillId="0" borderId="0" xfId="49" applyNumberFormat="1" applyFont="1" applyFill="1"/>
    <xf numFmtId="165" fontId="54" fillId="0" borderId="11" xfId="49" applyNumberFormat="1" applyFont="1" applyFill="1" applyBorder="1" applyAlignment="1">
      <alignment horizontal="right" vertical="center"/>
    </xf>
    <xf numFmtId="165" fontId="54" fillId="0" borderId="12" xfId="49" applyNumberFormat="1" applyFont="1" applyFill="1" applyBorder="1" applyAlignment="1" applyProtection="1">
      <alignment horizontal="left" vertical="center"/>
    </xf>
    <xf numFmtId="169" fontId="79" fillId="0" borderId="12" xfId="49" applyNumberFormat="1" applyFont="1" applyFill="1" applyBorder="1" applyAlignment="1" applyProtection="1">
      <alignment horizontal="right" vertical="center"/>
    </xf>
    <xf numFmtId="169" fontId="79" fillId="0" borderId="14" xfId="49" applyNumberFormat="1" applyFont="1" applyFill="1" applyBorder="1" applyAlignment="1" applyProtection="1">
      <alignment horizontal="right" vertical="center"/>
    </xf>
    <xf numFmtId="0" fontId="15" fillId="0" borderId="0" xfId="49" applyFont="1" applyFill="1" applyBorder="1"/>
    <xf numFmtId="165" fontId="54" fillId="0" borderId="20" xfId="49" applyNumberFormat="1" applyFont="1" applyFill="1" applyBorder="1" applyAlignment="1">
      <alignment horizontal="right" vertical="center"/>
    </xf>
    <xf numFmtId="165" fontId="54" fillId="0" borderId="10" xfId="49" applyNumberFormat="1" applyFont="1" applyFill="1" applyBorder="1" applyAlignment="1" applyProtection="1">
      <alignment horizontal="left" vertical="center"/>
    </xf>
    <xf numFmtId="169" fontId="79" fillId="0" borderId="10" xfId="49" applyNumberFormat="1" applyFont="1" applyFill="1" applyBorder="1" applyAlignment="1" applyProtection="1">
      <alignment horizontal="right" vertical="center"/>
    </xf>
    <xf numFmtId="169" fontId="79" fillId="0" borderId="21" xfId="49" applyNumberFormat="1" applyFont="1" applyFill="1" applyBorder="1" applyAlignment="1" applyProtection="1">
      <alignment horizontal="right" vertical="center"/>
    </xf>
    <xf numFmtId="0" fontId="72" fillId="0" borderId="11" xfId="49" applyFill="1" applyBorder="1"/>
    <xf numFmtId="0" fontId="72" fillId="0" borderId="0" xfId="49" applyFill="1"/>
    <xf numFmtId="167" fontId="77" fillId="0" borderId="0" xfId="49" applyNumberFormat="1" applyFont="1" applyFill="1"/>
    <xf numFmtId="167" fontId="77" fillId="0" borderId="14" xfId="49" applyNumberFormat="1" applyFont="1" applyFill="1" applyBorder="1"/>
    <xf numFmtId="165" fontId="15" fillId="0" borderId="15" xfId="49" applyNumberFormat="1" applyFont="1" applyFill="1" applyBorder="1" applyAlignment="1">
      <alignment vertical="center"/>
    </xf>
    <xf numFmtId="49" fontId="15" fillId="0" borderId="0" xfId="49" applyNumberFormat="1" applyFont="1" applyFill="1" applyBorder="1" applyAlignment="1" applyProtection="1">
      <alignment horizontal="left" vertical="center"/>
    </xf>
    <xf numFmtId="165" fontId="54" fillId="0" borderId="20" xfId="49" applyNumberFormat="1" applyFont="1" applyFill="1" applyBorder="1" applyAlignment="1">
      <alignment horizontal="left" vertical="center"/>
    </xf>
    <xf numFmtId="165" fontId="15" fillId="0" borderId="10" xfId="49" applyNumberFormat="1" applyFont="1" applyFill="1" applyBorder="1"/>
    <xf numFmtId="169" fontId="77" fillId="0" borderId="10" xfId="49" applyNumberFormat="1" applyFont="1" applyFill="1" applyBorder="1"/>
    <xf numFmtId="169" fontId="77" fillId="0" borderId="21" xfId="49" applyNumberFormat="1" applyFont="1" applyFill="1" applyBorder="1"/>
    <xf numFmtId="165" fontId="15" fillId="0" borderId="0" xfId="49" applyNumberFormat="1" applyFont="1" applyFill="1" applyBorder="1" applyAlignment="1">
      <alignment horizontal="left" vertical="center"/>
    </xf>
    <xf numFmtId="165" fontId="72" fillId="0" borderId="0" xfId="49" applyNumberFormat="1" applyFill="1"/>
    <xf numFmtId="165" fontId="80" fillId="0" borderId="0" xfId="49" applyNumberFormat="1" applyFont="1" applyFill="1" applyProtection="1"/>
    <xf numFmtId="165" fontId="81" fillId="0" borderId="0" xfId="49" applyNumberFormat="1" applyFont="1" applyFill="1" applyProtection="1"/>
    <xf numFmtId="165" fontId="15" fillId="0" borderId="0" xfId="2" applyNumberFormat="1" applyFont="1" applyFill="1" applyBorder="1" applyAlignment="1">
      <alignment vertical="center"/>
    </xf>
    <xf numFmtId="165" fontId="82"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0" fontId="15" fillId="0" borderId="0" xfId="0" applyFont="1" applyFill="1"/>
    <xf numFmtId="165" fontId="15" fillId="0" borderId="0" xfId="0" applyNumberFormat="1" applyFont="1" applyFill="1"/>
    <xf numFmtId="172" fontId="0" fillId="2" borderId="0" xfId="0" applyNumberFormat="1" applyFill="1"/>
    <xf numFmtId="173" fontId="33" fillId="2" borderId="0" xfId="0" applyNumberFormat="1" applyFont="1" applyFill="1" applyAlignment="1">
      <alignment vertical="center"/>
    </xf>
    <xf numFmtId="165" fontId="15" fillId="36" borderId="0" xfId="2" applyNumberFormat="1" applyFont="1" applyFill="1" applyBorder="1" applyAlignment="1">
      <alignment vertical="center"/>
    </xf>
    <xf numFmtId="177" fontId="15" fillId="36" borderId="0" xfId="2" applyNumberFormat="1" applyFont="1" applyFill="1" applyBorder="1" applyAlignment="1">
      <alignment vertical="center"/>
    </xf>
    <xf numFmtId="165" fontId="54" fillId="2" borderId="0" xfId="2" applyNumberFormat="1" applyFont="1" applyFill="1" applyBorder="1" applyAlignment="1">
      <alignment horizontal="left" vertical="center"/>
    </xf>
    <xf numFmtId="165" fontId="15" fillId="2" borderId="0" xfId="2" applyNumberFormat="1" applyFont="1" applyFill="1" applyBorder="1"/>
    <xf numFmtId="174" fontId="15" fillId="2" borderId="0" xfId="2" applyNumberFormat="1" applyFont="1" applyFill="1" applyBorder="1"/>
    <xf numFmtId="177" fontId="15" fillId="2" borderId="0" xfId="2" applyNumberFormat="1" applyFont="1" applyFill="1" applyBorder="1"/>
    <xf numFmtId="165" fontId="83" fillId="36" borderId="0" xfId="2" applyNumberFormat="1" applyFont="1" applyFill="1" applyBorder="1" applyAlignment="1">
      <alignment vertical="center"/>
    </xf>
    <xf numFmtId="165" fontId="54" fillId="36" borderId="15" xfId="0" applyNumberFormat="1" applyFont="1" applyFill="1" applyBorder="1" applyAlignment="1">
      <alignment horizontal="right" vertical="center"/>
    </xf>
    <xf numFmtId="165" fontId="54" fillId="0" borderId="0" xfId="0" applyNumberFormat="1" applyFont="1" applyBorder="1" applyAlignment="1" applyProtection="1">
      <alignment horizontal="left" vertical="center"/>
    </xf>
    <xf numFmtId="178" fontId="54" fillId="0" borderId="0" xfId="0" applyNumberFormat="1" applyFont="1" applyBorder="1" applyAlignment="1" applyProtection="1">
      <alignment horizontal="right" vertical="center"/>
    </xf>
    <xf numFmtId="178" fontId="54" fillId="0" borderId="17" xfId="0" applyNumberFormat="1" applyFont="1" applyBorder="1" applyAlignment="1" applyProtection="1">
      <alignment horizontal="right" vertical="center"/>
    </xf>
    <xf numFmtId="165" fontId="15" fillId="0" borderId="0" xfId="0" applyNumberFormat="1" applyFont="1" applyAlignment="1" applyProtection="1">
      <alignment horizontal="left" vertical="center"/>
    </xf>
    <xf numFmtId="165" fontId="15" fillId="0" borderId="0" xfId="0" applyNumberFormat="1" applyFont="1" applyAlignment="1">
      <alignment horizontal="left" vertical="center"/>
    </xf>
    <xf numFmtId="165" fontId="15" fillId="0" borderId="15" xfId="0" applyNumberFormat="1" applyFont="1" applyBorder="1" applyAlignment="1">
      <alignment horizontal="right" vertical="center"/>
    </xf>
    <xf numFmtId="165" fontId="15" fillId="0" borderId="0" xfId="0" applyNumberFormat="1" applyFont="1" applyBorder="1" applyAlignment="1" applyProtection="1">
      <alignment horizontal="left" vertical="center"/>
    </xf>
    <xf numFmtId="178" fontId="15" fillId="36" borderId="0" xfId="0" applyNumberFormat="1" applyFont="1" applyFill="1"/>
    <xf numFmtId="178" fontId="15" fillId="0" borderId="0" xfId="0" applyNumberFormat="1" applyFont="1" applyFill="1"/>
    <xf numFmtId="178" fontId="15" fillId="0" borderId="0" xfId="0" applyNumberFormat="1" applyFont="1" applyFill="1" applyAlignment="1" applyProtection="1">
      <alignment horizontal="right" vertical="center"/>
    </xf>
    <xf numFmtId="178" fontId="15" fillId="0" borderId="17" xfId="0" applyNumberFormat="1" applyFont="1" applyBorder="1" applyAlignment="1" applyProtection="1">
      <alignment horizontal="right" vertical="center"/>
    </xf>
    <xf numFmtId="178" fontId="15" fillId="0" borderId="0" xfId="0" applyNumberFormat="1" applyFont="1" applyAlignment="1" applyProtection="1">
      <alignment horizontal="right" vertical="center"/>
    </xf>
    <xf numFmtId="2" fontId="15" fillId="0" borderId="0" xfId="0" applyNumberFormat="1" applyFont="1" applyAlignment="1">
      <alignment horizontal="left" vertical="center"/>
    </xf>
    <xf numFmtId="165" fontId="54" fillId="0" borderId="0" xfId="0" applyNumberFormat="1" applyFont="1" applyAlignment="1" applyProtection="1">
      <alignment horizontal="left" vertical="center"/>
    </xf>
    <xf numFmtId="165" fontId="54" fillId="0" borderId="0" xfId="0" applyNumberFormat="1" applyFont="1" applyAlignment="1">
      <alignment horizontal="left" vertical="center"/>
    </xf>
    <xf numFmtId="178" fontId="54" fillId="0" borderId="0" xfId="0" applyNumberFormat="1" applyFont="1" applyAlignment="1" applyProtection="1">
      <alignment horizontal="right" vertical="center"/>
    </xf>
    <xf numFmtId="178" fontId="54" fillId="0" borderId="0" xfId="0" applyNumberFormat="1" applyFont="1" applyFill="1" applyAlignment="1" applyProtection="1">
      <alignment horizontal="right" vertical="center"/>
    </xf>
    <xf numFmtId="165" fontId="15" fillId="0" borderId="0" xfId="0" applyNumberFormat="1" applyFont="1" applyAlignment="1" applyProtection="1">
      <alignment horizontal="left" vertical="top"/>
    </xf>
    <xf numFmtId="165" fontId="15" fillId="0" borderId="0" xfId="0" applyNumberFormat="1" applyFont="1" applyAlignment="1">
      <alignment horizontal="left" vertical="top"/>
    </xf>
    <xf numFmtId="165" fontId="15" fillId="0" borderId="15" xfId="0" applyNumberFormat="1" applyFont="1" applyBorder="1" applyAlignment="1">
      <alignment horizontal="right" vertical="top"/>
    </xf>
    <xf numFmtId="178" fontId="15" fillId="0" borderId="0" xfId="0" applyNumberFormat="1" applyFont="1" applyFill="1" applyBorder="1" applyAlignment="1" applyProtection="1">
      <alignment horizontal="right" vertical="top"/>
    </xf>
    <xf numFmtId="165" fontId="15" fillId="0" borderId="0" xfId="0" applyNumberFormat="1" applyFont="1" applyBorder="1" applyProtection="1"/>
    <xf numFmtId="165" fontId="15" fillId="0" borderId="0" xfId="0" applyNumberFormat="1" applyFont="1" applyBorder="1"/>
    <xf numFmtId="178" fontId="15" fillId="0" borderId="0" xfId="0" applyNumberFormat="1" applyFont="1" applyBorder="1" applyAlignment="1" applyProtection="1">
      <alignment horizontal="right" vertical="top"/>
    </xf>
    <xf numFmtId="165" fontId="15" fillId="0" borderId="20" xfId="0" applyNumberFormat="1" applyFont="1" applyBorder="1" applyAlignment="1">
      <alignment horizontal="right" vertical="top"/>
    </xf>
    <xf numFmtId="165" fontId="15" fillId="0" borderId="10" xfId="0" applyNumberFormat="1" applyFont="1" applyBorder="1" applyAlignment="1" applyProtection="1">
      <alignment horizontal="left" vertical="center"/>
    </xf>
    <xf numFmtId="178" fontId="15" fillId="0" borderId="10" xfId="0" applyNumberFormat="1" applyFont="1" applyBorder="1" applyAlignment="1" applyProtection="1">
      <alignment horizontal="right" vertical="top"/>
    </xf>
    <xf numFmtId="178" fontId="15" fillId="0" borderId="10" xfId="0" applyNumberFormat="1" applyFont="1" applyBorder="1" applyAlignment="1" applyProtection="1">
      <alignment horizontal="right" vertical="center"/>
    </xf>
    <xf numFmtId="178" fontId="15" fillId="0" borderId="21" xfId="0" applyNumberFormat="1" applyFont="1" applyBorder="1" applyAlignment="1" applyProtection="1">
      <alignment horizontal="right" vertical="center"/>
    </xf>
    <xf numFmtId="165" fontId="15" fillId="0" borderId="0" xfId="0" applyNumberFormat="1" applyFont="1" applyProtection="1"/>
    <xf numFmtId="165" fontId="15" fillId="0" borderId="0" xfId="0" applyNumberFormat="1" applyFont="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15" fillId="36" borderId="0" xfId="2" applyNumberFormat="1" applyFont="1" applyFill="1" applyBorder="1" applyAlignment="1">
      <alignment horizontal="left" vertical="center" wrapText="1"/>
    </xf>
    <xf numFmtId="165" fontId="74" fillId="0" borderId="0" xfId="49" applyNumberFormat="1" applyFont="1" applyFill="1" applyBorder="1" applyAlignment="1" applyProtection="1">
      <alignment horizontal="center"/>
    </xf>
    <xf numFmtId="165" fontId="74" fillId="0" borderId="10" xfId="49" applyNumberFormat="1" applyFont="1" applyFill="1" applyBorder="1" applyAlignment="1" applyProtection="1">
      <alignment horizontal="center"/>
    </xf>
    <xf numFmtId="165" fontId="76" fillId="0" borderId="13" xfId="49" applyNumberFormat="1" applyFont="1" applyFill="1" applyBorder="1" applyAlignment="1" applyProtection="1">
      <alignment horizontal="center" vertical="center"/>
    </xf>
    <xf numFmtId="49" fontId="15" fillId="36" borderId="0" xfId="2" applyNumberFormat="1" applyFont="1" applyFill="1" applyBorder="1" applyAlignment="1">
      <alignment horizontal="left" vertical="center"/>
    </xf>
    <xf numFmtId="0" fontId="16" fillId="2" borderId="0" xfId="0" applyFont="1" applyFill="1" applyAlignment="1">
      <alignment horizontal="center" vertical="center"/>
    </xf>
    <xf numFmtId="0" fontId="16" fillId="2" borderId="0" xfId="0" applyFont="1" applyFill="1" applyAlignment="1">
      <alignment horizontal="center"/>
    </xf>
    <xf numFmtId="165" fontId="85" fillId="0" borderId="0" xfId="2" applyNumberFormat="1" applyFont="1" applyFill="1" applyBorder="1" applyAlignment="1">
      <alignment vertical="center"/>
    </xf>
    <xf numFmtId="0" fontId="85" fillId="0" borderId="0" xfId="49" applyFont="1" applyFill="1"/>
    <xf numFmtId="178" fontId="85" fillId="0" borderId="0" xfId="49" applyNumberFormat="1" applyFont="1" applyFill="1"/>
    <xf numFmtId="165" fontId="85" fillId="0" borderId="0" xfId="0" applyNumberFormat="1" applyFont="1" applyAlignment="1">
      <alignment horizontal="left" vertical="center"/>
    </xf>
    <xf numFmtId="0" fontId="85" fillId="0" borderId="0" xfId="0" applyFont="1" applyFill="1"/>
    <xf numFmtId="170" fontId="0" fillId="0" borderId="0" xfId="0" applyNumberFormat="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ja/Caja2023/Financiamiento/2T23ej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F"/>
      <sheetName val="EP Y OTROS"/>
    </sheetNames>
    <sheetDataSet>
      <sheetData sheetId="0">
        <row r="74">
          <cell r="C74">
            <v>2490004.2000000002</v>
          </cell>
          <cell r="D74">
            <v>12483.5</v>
          </cell>
          <cell r="E74">
            <v>75035.199999999997</v>
          </cell>
          <cell r="F74">
            <v>26403.3</v>
          </cell>
          <cell r="G74">
            <v>0</v>
          </cell>
          <cell r="H74">
            <v>2603926.2000000002</v>
          </cell>
          <cell r="I74">
            <v>174506.80000000002</v>
          </cell>
          <cell r="J74">
            <v>2778433</v>
          </cell>
        </row>
        <row r="75">
          <cell r="J75">
            <v>810973.79999999993</v>
          </cell>
        </row>
        <row r="76">
          <cell r="J76">
            <v>1964926.2000000002</v>
          </cell>
        </row>
        <row r="77">
          <cell r="J77">
            <v>731003.9</v>
          </cell>
        </row>
        <row r="78">
          <cell r="J78">
            <v>1010750.2000000001</v>
          </cell>
        </row>
        <row r="79">
          <cell r="J79">
            <v>223172.09999999998</v>
          </cell>
        </row>
        <row r="80">
          <cell r="J80">
            <v>0</v>
          </cell>
        </row>
        <row r="81">
          <cell r="J81">
            <v>2533</v>
          </cell>
        </row>
        <row r="82">
          <cell r="C82">
            <v>1964267</v>
          </cell>
          <cell r="D82">
            <v>23535.8</v>
          </cell>
          <cell r="E82">
            <v>99004.7</v>
          </cell>
          <cell r="F82">
            <v>48086.400000000001</v>
          </cell>
          <cell r="G82">
            <v>0</v>
          </cell>
          <cell r="H82">
            <v>2134893.9</v>
          </cell>
          <cell r="I82">
            <v>236151.09999999998</v>
          </cell>
          <cell r="J82">
            <v>2371045</v>
          </cell>
        </row>
        <row r="83">
          <cell r="J83">
            <v>335674.1</v>
          </cell>
        </row>
        <row r="84">
          <cell r="J84">
            <v>2032837.9000000001</v>
          </cell>
        </row>
        <row r="85">
          <cell r="J85">
            <v>951321.1</v>
          </cell>
        </row>
        <row r="86">
          <cell r="J86">
            <v>1047406.7000000001</v>
          </cell>
        </row>
        <row r="87">
          <cell r="J87">
            <v>34110.100000000006</v>
          </cell>
        </row>
        <row r="88">
          <cell r="J88">
            <v>0</v>
          </cell>
        </row>
        <row r="89">
          <cell r="J89">
            <v>2533</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98" t="s">
        <v>95</v>
      </c>
      <c r="C1" s="298"/>
      <c r="D1" s="298"/>
      <c r="E1" s="298"/>
      <c r="F1" s="298"/>
      <c r="G1" s="298"/>
      <c r="H1" s="298"/>
      <c r="I1" s="298"/>
      <c r="J1" s="298"/>
      <c r="K1" s="298"/>
      <c r="L1" s="298"/>
      <c r="M1" s="298"/>
      <c r="N1" s="298"/>
      <c r="O1" s="298"/>
    </row>
    <row r="2" spans="2:17" ht="16.5" customHeight="1">
      <c r="B2" s="299" t="s">
        <v>49</v>
      </c>
      <c r="C2" s="299"/>
      <c r="D2" s="299"/>
      <c r="E2" s="299"/>
      <c r="F2" s="299"/>
      <c r="G2" s="299"/>
      <c r="H2" s="299"/>
      <c r="I2" s="299"/>
      <c r="J2" s="299"/>
      <c r="K2" s="299"/>
      <c r="L2" s="299"/>
      <c r="M2" s="299"/>
      <c r="N2" s="299"/>
      <c r="O2" s="299"/>
    </row>
    <row r="3" spans="2:17" ht="3.75" customHeight="1">
      <c r="B3" s="15"/>
      <c r="C3" s="15"/>
      <c r="D3" s="15"/>
      <c r="E3" s="15"/>
      <c r="F3" s="15"/>
      <c r="G3" s="15"/>
      <c r="H3" s="75"/>
      <c r="I3" s="15"/>
      <c r="J3" s="15"/>
      <c r="K3" s="15"/>
      <c r="L3" s="15"/>
      <c r="M3" s="93"/>
      <c r="N3" s="15"/>
      <c r="O3" s="15"/>
    </row>
    <row r="4" spans="2:17">
      <c r="G4" s="300" t="s">
        <v>44</v>
      </c>
      <c r="H4" s="300"/>
      <c r="I4" s="300" t="s">
        <v>45</v>
      </c>
      <c r="J4" s="300"/>
      <c r="K4" s="15"/>
      <c r="L4" s="301" t="s">
        <v>46</v>
      </c>
      <c r="M4" s="301"/>
      <c r="N4" s="300" t="s">
        <v>45</v>
      </c>
      <c r="O4" s="300"/>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96" t="s">
        <v>105</v>
      </c>
      <c r="C126" s="296"/>
      <c r="D126" s="296"/>
      <c r="E126" s="296"/>
      <c r="F126" s="296"/>
      <c r="G126" s="296"/>
      <c r="H126" s="296"/>
      <c r="I126" s="296"/>
      <c r="J126" s="296"/>
      <c r="K126" s="296"/>
      <c r="L126" s="296"/>
      <c r="M126" s="296"/>
      <c r="N126" s="296"/>
      <c r="O126" s="296"/>
      <c r="R126" s="72"/>
      <c r="S126" s="72"/>
      <c r="T126" s="72"/>
      <c r="U126" s="72"/>
      <c r="V126" s="72"/>
      <c r="W126" s="72"/>
      <c r="X126" s="72"/>
      <c r="Y126" s="72"/>
      <c r="Z126" s="72"/>
      <c r="AA126" s="72"/>
      <c r="AB126" s="72"/>
      <c r="AC126" s="72"/>
      <c r="AD126" s="72"/>
      <c r="AE126" s="72"/>
      <c r="AF126" s="72"/>
    </row>
    <row r="127" spans="2:32" s="73" customFormat="1" ht="24" customHeight="1">
      <c r="B127" s="296"/>
      <c r="C127" s="296"/>
      <c r="D127" s="296"/>
      <c r="E127" s="296"/>
      <c r="F127" s="296"/>
      <c r="G127" s="296"/>
      <c r="H127" s="296"/>
      <c r="I127" s="296"/>
      <c r="J127" s="296"/>
      <c r="K127" s="296"/>
      <c r="L127" s="296"/>
      <c r="M127" s="296"/>
      <c r="N127" s="296"/>
      <c r="O127" s="296"/>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97" t="s">
        <v>64</v>
      </c>
      <c r="D128" s="297"/>
      <c r="E128" s="297"/>
      <c r="F128" s="297"/>
      <c r="G128" s="297"/>
      <c r="H128" s="297"/>
      <c r="I128" s="297"/>
      <c r="J128" s="297"/>
      <c r="K128" s="297"/>
      <c r="L128" s="297"/>
      <c r="M128" s="297"/>
      <c r="N128" s="297"/>
      <c r="O128" s="297"/>
      <c r="Q128" s="96"/>
      <c r="R128" s="51"/>
      <c r="S128" s="55"/>
      <c r="T128" s="55"/>
      <c r="U128" s="72"/>
      <c r="V128" s="72"/>
      <c r="W128" s="72"/>
      <c r="X128" s="72"/>
      <c r="Y128" s="72"/>
      <c r="Z128" s="72"/>
      <c r="AA128" s="72"/>
      <c r="AB128" s="72"/>
      <c r="AC128" s="72"/>
      <c r="AD128" s="72"/>
      <c r="AE128" s="72"/>
      <c r="AF128" s="72"/>
    </row>
    <row r="129" spans="1:32" s="73" customFormat="1" ht="15">
      <c r="B129" s="65"/>
      <c r="C129" s="297"/>
      <c r="D129" s="297"/>
      <c r="E129" s="297"/>
      <c r="F129" s="297"/>
      <c r="G129" s="297"/>
      <c r="H129" s="297"/>
      <c r="I129" s="297"/>
      <c r="J129" s="297"/>
      <c r="K129" s="297"/>
      <c r="L129" s="297"/>
      <c r="M129" s="297"/>
      <c r="N129" s="297"/>
      <c r="O129" s="297"/>
      <c r="R129" s="72"/>
      <c r="S129" s="72"/>
      <c r="T129" s="72"/>
      <c r="U129" s="72"/>
      <c r="V129" s="72"/>
      <c r="W129" s="72"/>
      <c r="X129" s="72"/>
      <c r="Y129" s="72"/>
      <c r="Z129" s="72"/>
      <c r="AA129" s="72"/>
      <c r="AB129" s="72"/>
      <c r="AC129" s="72"/>
      <c r="AD129" s="72"/>
      <c r="AE129" s="72"/>
      <c r="AF129" s="72"/>
    </row>
    <row r="130" spans="1:32" s="73" customFormat="1" ht="15" customHeight="1">
      <c r="B130" s="65"/>
      <c r="C130" s="297" t="s">
        <v>65</v>
      </c>
      <c r="D130" s="297"/>
      <c r="E130" s="297"/>
      <c r="F130" s="297"/>
      <c r="G130" s="297"/>
      <c r="H130" s="297"/>
      <c r="I130" s="297"/>
      <c r="J130" s="297"/>
      <c r="K130" s="297"/>
      <c r="L130" s="297"/>
      <c r="M130" s="297"/>
      <c r="N130" s="297"/>
      <c r="O130" s="297"/>
      <c r="R130" s="72"/>
      <c r="S130" s="72"/>
      <c r="T130" s="72"/>
      <c r="U130" s="72"/>
      <c r="V130" s="72"/>
      <c r="W130" s="72"/>
      <c r="X130" s="72"/>
      <c r="Y130" s="72"/>
      <c r="Z130" s="72"/>
      <c r="AA130" s="72"/>
      <c r="AB130" s="72"/>
      <c r="AC130" s="72"/>
      <c r="AD130" s="72"/>
      <c r="AE130" s="72"/>
      <c r="AF130" s="72"/>
    </row>
    <row r="131" spans="1:32" s="73" customFormat="1" ht="21.75" customHeight="1">
      <c r="B131" s="70"/>
      <c r="C131" s="297"/>
      <c r="D131" s="297"/>
      <c r="E131" s="297"/>
      <c r="F131" s="297"/>
      <c r="G131" s="297"/>
      <c r="H131" s="297"/>
      <c r="I131" s="297"/>
      <c r="J131" s="297"/>
      <c r="K131" s="297"/>
      <c r="L131" s="297"/>
      <c r="M131" s="297"/>
      <c r="N131" s="297"/>
      <c r="O131" s="297"/>
    </row>
    <row r="132" spans="1:32" s="73" customFormat="1" ht="25.5" customHeight="1">
      <c r="B132" s="296" t="s">
        <v>106</v>
      </c>
      <c r="C132" s="296"/>
      <c r="D132" s="296"/>
      <c r="E132" s="296"/>
      <c r="F132" s="296"/>
      <c r="G132" s="296"/>
      <c r="H132" s="296"/>
      <c r="I132" s="296"/>
      <c r="J132" s="296"/>
      <c r="K132" s="296"/>
      <c r="L132" s="296"/>
      <c r="M132" s="296"/>
      <c r="N132" s="296"/>
      <c r="O132" s="296"/>
    </row>
    <row r="133" spans="1:32" s="73" customFormat="1" ht="25.5" customHeight="1">
      <c r="B133" s="296"/>
      <c r="C133" s="296"/>
      <c r="D133" s="296"/>
      <c r="E133" s="296"/>
      <c r="F133" s="296"/>
      <c r="G133" s="296"/>
      <c r="H133" s="296"/>
      <c r="I133" s="296"/>
      <c r="J133" s="296"/>
      <c r="K133" s="296"/>
      <c r="L133" s="296"/>
      <c r="M133" s="296"/>
      <c r="N133" s="296"/>
      <c r="O133" s="296"/>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109"/>
  <sheetViews>
    <sheetView showGridLines="0" tabSelected="1" zoomScale="96" zoomScaleNormal="96" workbookViewId="0">
      <selection activeCell="N9" sqref="N9"/>
    </sheetView>
  </sheetViews>
  <sheetFormatPr baseColWidth="10" defaultRowHeight="12.75"/>
  <cols>
    <col min="1" max="1" width="5.7109375" style="186" customWidth="1"/>
    <col min="2" max="2" width="51" style="186" bestFit="1" customWidth="1"/>
    <col min="3" max="3" width="12.28515625" style="186" customWidth="1"/>
    <col min="4" max="4" width="10.42578125" style="186" customWidth="1"/>
    <col min="5" max="5" width="11.140625" style="186" bestFit="1" customWidth="1"/>
    <col min="6" max="6" width="12.140625" style="186" bestFit="1" customWidth="1"/>
    <col min="7" max="7" width="10.85546875" style="186" customWidth="1"/>
    <col min="8" max="8" width="12.140625" style="186" bestFit="1" customWidth="1"/>
    <col min="9" max="9" width="12.42578125" style="186" customWidth="1"/>
    <col min="10" max="10" width="12.140625" style="186" bestFit="1" customWidth="1"/>
    <col min="11" max="11" width="4.7109375" style="186" customWidth="1"/>
    <col min="12" max="237" width="11.42578125" style="186"/>
    <col min="238" max="238" width="5.7109375" style="186" customWidth="1"/>
    <col min="239" max="239" width="51" style="186" bestFit="1" customWidth="1"/>
    <col min="240" max="240" width="12.28515625" style="186" customWidth="1"/>
    <col min="241" max="242" width="10.42578125" style="186" customWidth="1"/>
    <col min="243" max="243" width="11.28515625" style="186" bestFit="1" customWidth="1"/>
    <col min="244" max="244" width="10.85546875" style="186" customWidth="1"/>
    <col min="245" max="245" width="12.140625" style="186" bestFit="1" customWidth="1"/>
    <col min="246" max="246" width="12.42578125" style="186" customWidth="1"/>
    <col min="247" max="247" width="12.140625" style="186" bestFit="1" customWidth="1"/>
    <col min="248" max="248" width="11.42578125" style="186" customWidth="1"/>
    <col min="249" max="249" width="15.28515625" style="186" bestFit="1" customWidth="1"/>
    <col min="250" max="254" width="11.42578125" style="186"/>
    <col min="255" max="255" width="14.7109375" style="186" bestFit="1" customWidth="1"/>
    <col min="256" max="493" width="11.42578125" style="186"/>
    <col min="494" max="494" width="5.7109375" style="186" customWidth="1"/>
    <col min="495" max="495" width="51" style="186" bestFit="1" customWidth="1"/>
    <col min="496" max="496" width="12.28515625" style="186" customWidth="1"/>
    <col min="497" max="498" width="10.42578125" style="186" customWidth="1"/>
    <col min="499" max="499" width="11.28515625" style="186" bestFit="1" customWidth="1"/>
    <col min="500" max="500" width="10.85546875" style="186" customWidth="1"/>
    <col min="501" max="501" width="12.140625" style="186" bestFit="1" customWidth="1"/>
    <col min="502" max="502" width="12.42578125" style="186" customWidth="1"/>
    <col min="503" max="503" width="12.140625" style="186" bestFit="1" customWidth="1"/>
    <col min="504" max="504" width="11.42578125" style="186" customWidth="1"/>
    <col min="505" max="505" width="15.28515625" style="186" bestFit="1" customWidth="1"/>
    <col min="506" max="510" width="11.42578125" style="186"/>
    <col min="511" max="511" width="14.7109375" style="186" bestFit="1" customWidth="1"/>
    <col min="512" max="749" width="11.42578125" style="186"/>
    <col min="750" max="750" width="5.7109375" style="186" customWidth="1"/>
    <col min="751" max="751" width="51" style="186" bestFit="1" customWidth="1"/>
    <col min="752" max="752" width="12.28515625" style="186" customWidth="1"/>
    <col min="753" max="754" width="10.42578125" style="186" customWidth="1"/>
    <col min="755" max="755" width="11.28515625" style="186" bestFit="1" customWidth="1"/>
    <col min="756" max="756" width="10.85546875" style="186" customWidth="1"/>
    <col min="757" max="757" width="12.140625" style="186" bestFit="1" customWidth="1"/>
    <col min="758" max="758" width="12.42578125" style="186" customWidth="1"/>
    <col min="759" max="759" width="12.140625" style="186" bestFit="1" customWidth="1"/>
    <col min="760" max="760" width="11.42578125" style="186" customWidth="1"/>
    <col min="761" max="761" width="15.28515625" style="186" bestFit="1" customWidth="1"/>
    <col min="762" max="766" width="11.42578125" style="186"/>
    <col min="767" max="767" width="14.7109375" style="186" bestFit="1" customWidth="1"/>
    <col min="768" max="1005" width="11.42578125" style="186"/>
    <col min="1006" max="1006" width="5.7109375" style="186" customWidth="1"/>
    <col min="1007" max="1007" width="51" style="186" bestFit="1" customWidth="1"/>
    <col min="1008" max="1008" width="12.28515625" style="186" customWidth="1"/>
    <col min="1009" max="1010" width="10.42578125" style="186" customWidth="1"/>
    <col min="1011" max="1011" width="11.28515625" style="186" bestFit="1" customWidth="1"/>
    <col min="1012" max="1012" width="10.85546875" style="186" customWidth="1"/>
    <col min="1013" max="1013" width="12.140625" style="186" bestFit="1" customWidth="1"/>
    <col min="1014" max="1014" width="12.42578125" style="186" customWidth="1"/>
    <col min="1015" max="1015" width="12.140625" style="186" bestFit="1" customWidth="1"/>
    <col min="1016" max="1016" width="11.42578125" style="186" customWidth="1"/>
    <col min="1017" max="1017" width="15.28515625" style="186" bestFit="1" customWidth="1"/>
    <col min="1018" max="1022" width="11.42578125" style="186"/>
    <col min="1023" max="1023" width="14.7109375" style="186" bestFit="1" customWidth="1"/>
    <col min="1024" max="1261" width="11.42578125" style="186"/>
    <col min="1262" max="1262" width="5.7109375" style="186" customWidth="1"/>
    <col min="1263" max="1263" width="51" style="186" bestFit="1" customWidth="1"/>
    <col min="1264" max="1264" width="12.28515625" style="186" customWidth="1"/>
    <col min="1265" max="1266" width="10.42578125" style="186" customWidth="1"/>
    <col min="1267" max="1267" width="11.28515625" style="186" bestFit="1" customWidth="1"/>
    <col min="1268" max="1268" width="10.85546875" style="186" customWidth="1"/>
    <col min="1269" max="1269" width="12.140625" style="186" bestFit="1" customWidth="1"/>
    <col min="1270" max="1270" width="12.42578125" style="186" customWidth="1"/>
    <col min="1271" max="1271" width="12.140625" style="186" bestFit="1" customWidth="1"/>
    <col min="1272" max="1272" width="11.42578125" style="186" customWidth="1"/>
    <col min="1273" max="1273" width="15.28515625" style="186" bestFit="1" customWidth="1"/>
    <col min="1274" max="1278" width="11.42578125" style="186"/>
    <col min="1279" max="1279" width="14.7109375" style="186" bestFit="1" customWidth="1"/>
    <col min="1280" max="1517" width="11.42578125" style="186"/>
    <col min="1518" max="1518" width="5.7109375" style="186" customWidth="1"/>
    <col min="1519" max="1519" width="51" style="186" bestFit="1" customWidth="1"/>
    <col min="1520" max="1520" width="12.28515625" style="186" customWidth="1"/>
    <col min="1521" max="1522" width="10.42578125" style="186" customWidth="1"/>
    <col min="1523" max="1523" width="11.28515625" style="186" bestFit="1" customWidth="1"/>
    <col min="1524" max="1524" width="10.85546875" style="186" customWidth="1"/>
    <col min="1525" max="1525" width="12.140625" style="186" bestFit="1" customWidth="1"/>
    <col min="1526" max="1526" width="12.42578125" style="186" customWidth="1"/>
    <col min="1527" max="1527" width="12.140625" style="186" bestFit="1" customWidth="1"/>
    <col min="1528" max="1528" width="11.42578125" style="186" customWidth="1"/>
    <col min="1529" max="1529" width="15.28515625" style="186" bestFit="1" customWidth="1"/>
    <col min="1530" max="1534" width="11.42578125" style="186"/>
    <col min="1535" max="1535" width="14.7109375" style="186" bestFit="1" customWidth="1"/>
    <col min="1536" max="1773" width="11.42578125" style="186"/>
    <col min="1774" max="1774" width="5.7109375" style="186" customWidth="1"/>
    <col min="1775" max="1775" width="51" style="186" bestFit="1" customWidth="1"/>
    <col min="1776" max="1776" width="12.28515625" style="186" customWidth="1"/>
    <col min="1777" max="1778" width="10.42578125" style="186" customWidth="1"/>
    <col min="1779" max="1779" width="11.28515625" style="186" bestFit="1" customWidth="1"/>
    <col min="1780" max="1780" width="10.85546875" style="186" customWidth="1"/>
    <col min="1781" max="1781" width="12.140625" style="186" bestFit="1" customWidth="1"/>
    <col min="1782" max="1782" width="12.42578125" style="186" customWidth="1"/>
    <col min="1783" max="1783" width="12.140625" style="186" bestFit="1" customWidth="1"/>
    <col min="1784" max="1784" width="11.42578125" style="186" customWidth="1"/>
    <col min="1785" max="1785" width="15.28515625" style="186" bestFit="1" customWidth="1"/>
    <col min="1786" max="1790" width="11.42578125" style="186"/>
    <col min="1791" max="1791" width="14.7109375" style="186" bestFit="1" customWidth="1"/>
    <col min="1792" max="2029" width="11.42578125" style="186"/>
    <col min="2030" max="2030" width="5.7109375" style="186" customWidth="1"/>
    <col min="2031" max="2031" width="51" style="186" bestFit="1" customWidth="1"/>
    <col min="2032" max="2032" width="12.28515625" style="186" customWidth="1"/>
    <col min="2033" max="2034" width="10.42578125" style="186" customWidth="1"/>
    <col min="2035" max="2035" width="11.28515625" style="186" bestFit="1" customWidth="1"/>
    <col min="2036" max="2036" width="10.85546875" style="186" customWidth="1"/>
    <col min="2037" max="2037" width="12.140625" style="186" bestFit="1" customWidth="1"/>
    <col min="2038" max="2038" width="12.42578125" style="186" customWidth="1"/>
    <col min="2039" max="2039" width="12.140625" style="186" bestFit="1" customWidth="1"/>
    <col min="2040" max="2040" width="11.42578125" style="186" customWidth="1"/>
    <col min="2041" max="2041" width="15.28515625" style="186" bestFit="1" customWidth="1"/>
    <col min="2042" max="2046" width="11.42578125" style="186"/>
    <col min="2047" max="2047" width="14.7109375" style="186" bestFit="1" customWidth="1"/>
    <col min="2048" max="2285" width="11.42578125" style="186"/>
    <col min="2286" max="2286" width="5.7109375" style="186" customWidth="1"/>
    <col min="2287" max="2287" width="51" style="186" bestFit="1" customWidth="1"/>
    <col min="2288" max="2288" width="12.28515625" style="186" customWidth="1"/>
    <col min="2289" max="2290" width="10.42578125" style="186" customWidth="1"/>
    <col min="2291" max="2291" width="11.28515625" style="186" bestFit="1" customWidth="1"/>
    <col min="2292" max="2292" width="10.85546875" style="186" customWidth="1"/>
    <col min="2293" max="2293" width="12.140625" style="186" bestFit="1" customWidth="1"/>
    <col min="2294" max="2294" width="12.42578125" style="186" customWidth="1"/>
    <col min="2295" max="2295" width="12.140625" style="186" bestFit="1" customWidth="1"/>
    <col min="2296" max="2296" width="11.42578125" style="186" customWidth="1"/>
    <col min="2297" max="2297" width="15.28515625" style="186" bestFit="1" customWidth="1"/>
    <col min="2298" max="2302" width="11.42578125" style="186"/>
    <col min="2303" max="2303" width="14.7109375" style="186" bestFit="1" customWidth="1"/>
    <col min="2304" max="2541" width="11.42578125" style="186"/>
    <col min="2542" max="2542" width="5.7109375" style="186" customWidth="1"/>
    <col min="2543" max="2543" width="51" style="186" bestFit="1" customWidth="1"/>
    <col min="2544" max="2544" width="12.28515625" style="186" customWidth="1"/>
    <col min="2545" max="2546" width="10.42578125" style="186" customWidth="1"/>
    <col min="2547" max="2547" width="11.28515625" style="186" bestFit="1" customWidth="1"/>
    <col min="2548" max="2548" width="10.85546875" style="186" customWidth="1"/>
    <col min="2549" max="2549" width="12.140625" style="186" bestFit="1" customWidth="1"/>
    <col min="2550" max="2550" width="12.42578125" style="186" customWidth="1"/>
    <col min="2551" max="2551" width="12.140625" style="186" bestFit="1" customWidth="1"/>
    <col min="2552" max="2552" width="11.42578125" style="186" customWidth="1"/>
    <col min="2553" max="2553" width="15.28515625" style="186" bestFit="1" customWidth="1"/>
    <col min="2554" max="2558" width="11.42578125" style="186"/>
    <col min="2559" max="2559" width="14.7109375" style="186" bestFit="1" customWidth="1"/>
    <col min="2560" max="2797" width="11.42578125" style="186"/>
    <col min="2798" max="2798" width="5.7109375" style="186" customWidth="1"/>
    <col min="2799" max="2799" width="51" style="186" bestFit="1" customWidth="1"/>
    <col min="2800" max="2800" width="12.28515625" style="186" customWidth="1"/>
    <col min="2801" max="2802" width="10.42578125" style="186" customWidth="1"/>
    <col min="2803" max="2803" width="11.28515625" style="186" bestFit="1" customWidth="1"/>
    <col min="2804" max="2804" width="10.85546875" style="186" customWidth="1"/>
    <col min="2805" max="2805" width="12.140625" style="186" bestFit="1" customWidth="1"/>
    <col min="2806" max="2806" width="12.42578125" style="186" customWidth="1"/>
    <col min="2807" max="2807" width="12.140625" style="186" bestFit="1" customWidth="1"/>
    <col min="2808" max="2808" width="11.42578125" style="186" customWidth="1"/>
    <col min="2809" max="2809" width="15.28515625" style="186" bestFit="1" customWidth="1"/>
    <col min="2810" max="2814" width="11.42578125" style="186"/>
    <col min="2815" max="2815" width="14.7109375" style="186" bestFit="1" customWidth="1"/>
    <col min="2816" max="3053" width="11.42578125" style="186"/>
    <col min="3054" max="3054" width="5.7109375" style="186" customWidth="1"/>
    <col min="3055" max="3055" width="51" style="186" bestFit="1" customWidth="1"/>
    <col min="3056" max="3056" width="12.28515625" style="186" customWidth="1"/>
    <col min="3057" max="3058" width="10.42578125" style="186" customWidth="1"/>
    <col min="3059" max="3059" width="11.28515625" style="186" bestFit="1" customWidth="1"/>
    <col min="3060" max="3060" width="10.85546875" style="186" customWidth="1"/>
    <col min="3061" max="3061" width="12.140625" style="186" bestFit="1" customWidth="1"/>
    <col min="3062" max="3062" width="12.42578125" style="186" customWidth="1"/>
    <col min="3063" max="3063" width="12.140625" style="186" bestFit="1" customWidth="1"/>
    <col min="3064" max="3064" width="11.42578125" style="186" customWidth="1"/>
    <col min="3065" max="3065" width="15.28515625" style="186" bestFit="1" customWidth="1"/>
    <col min="3066" max="3070" width="11.42578125" style="186"/>
    <col min="3071" max="3071" width="14.7109375" style="186" bestFit="1" customWidth="1"/>
    <col min="3072" max="3309" width="11.42578125" style="186"/>
    <col min="3310" max="3310" width="5.7109375" style="186" customWidth="1"/>
    <col min="3311" max="3311" width="51" style="186" bestFit="1" customWidth="1"/>
    <col min="3312" max="3312" width="12.28515625" style="186" customWidth="1"/>
    <col min="3313" max="3314" width="10.42578125" style="186" customWidth="1"/>
    <col min="3315" max="3315" width="11.28515625" style="186" bestFit="1" customWidth="1"/>
    <col min="3316" max="3316" width="10.85546875" style="186" customWidth="1"/>
    <col min="3317" max="3317" width="12.140625" style="186" bestFit="1" customWidth="1"/>
    <col min="3318" max="3318" width="12.42578125" style="186" customWidth="1"/>
    <col min="3319" max="3319" width="12.140625" style="186" bestFit="1" customWidth="1"/>
    <col min="3320" max="3320" width="11.42578125" style="186" customWidth="1"/>
    <col min="3321" max="3321" width="15.28515625" style="186" bestFit="1" customWidth="1"/>
    <col min="3322" max="3326" width="11.42578125" style="186"/>
    <col min="3327" max="3327" width="14.7109375" style="186" bestFit="1" customWidth="1"/>
    <col min="3328" max="3565" width="11.42578125" style="186"/>
    <col min="3566" max="3566" width="5.7109375" style="186" customWidth="1"/>
    <col min="3567" max="3567" width="51" style="186" bestFit="1" customWidth="1"/>
    <col min="3568" max="3568" width="12.28515625" style="186" customWidth="1"/>
    <col min="3569" max="3570" width="10.42578125" style="186" customWidth="1"/>
    <col min="3571" max="3571" width="11.28515625" style="186" bestFit="1" customWidth="1"/>
    <col min="3572" max="3572" width="10.85546875" style="186" customWidth="1"/>
    <col min="3573" max="3573" width="12.140625" style="186" bestFit="1" customWidth="1"/>
    <col min="3574" max="3574" width="12.42578125" style="186" customWidth="1"/>
    <col min="3575" max="3575" width="12.140625" style="186" bestFit="1" customWidth="1"/>
    <col min="3576" max="3576" width="11.42578125" style="186" customWidth="1"/>
    <col min="3577" max="3577" width="15.28515625" style="186" bestFit="1" customWidth="1"/>
    <col min="3578" max="3582" width="11.42578125" style="186"/>
    <col min="3583" max="3583" width="14.7109375" style="186" bestFit="1" customWidth="1"/>
    <col min="3584" max="3821" width="11.42578125" style="186"/>
    <col min="3822" max="3822" width="5.7109375" style="186" customWidth="1"/>
    <col min="3823" max="3823" width="51" style="186" bestFit="1" customWidth="1"/>
    <col min="3824" max="3824" width="12.28515625" style="186" customWidth="1"/>
    <col min="3825" max="3826" width="10.42578125" style="186" customWidth="1"/>
    <col min="3827" max="3827" width="11.28515625" style="186" bestFit="1" customWidth="1"/>
    <col min="3828" max="3828" width="10.85546875" style="186" customWidth="1"/>
    <col min="3829" max="3829" width="12.140625" style="186" bestFit="1" customWidth="1"/>
    <col min="3830" max="3830" width="12.42578125" style="186" customWidth="1"/>
    <col min="3831" max="3831" width="12.140625" style="186" bestFit="1" customWidth="1"/>
    <col min="3832" max="3832" width="11.42578125" style="186" customWidth="1"/>
    <col min="3833" max="3833" width="15.28515625" style="186" bestFit="1" customWidth="1"/>
    <col min="3834" max="3838" width="11.42578125" style="186"/>
    <col min="3839" max="3839" width="14.7109375" style="186" bestFit="1" customWidth="1"/>
    <col min="3840" max="4077" width="11.42578125" style="186"/>
    <col min="4078" max="4078" width="5.7109375" style="186" customWidth="1"/>
    <col min="4079" max="4079" width="51" style="186" bestFit="1" customWidth="1"/>
    <col min="4080" max="4080" width="12.28515625" style="186" customWidth="1"/>
    <col min="4081" max="4082" width="10.42578125" style="186" customWidth="1"/>
    <col min="4083" max="4083" width="11.28515625" style="186" bestFit="1" customWidth="1"/>
    <col min="4084" max="4084" width="10.85546875" style="186" customWidth="1"/>
    <col min="4085" max="4085" width="12.140625" style="186" bestFit="1" customWidth="1"/>
    <col min="4086" max="4086" width="12.42578125" style="186" customWidth="1"/>
    <col min="4087" max="4087" width="12.140625" style="186" bestFit="1" customWidth="1"/>
    <col min="4088" max="4088" width="11.42578125" style="186" customWidth="1"/>
    <col min="4089" max="4089" width="15.28515625" style="186" bestFit="1" customWidth="1"/>
    <col min="4090" max="4094" width="11.42578125" style="186"/>
    <col min="4095" max="4095" width="14.7109375" style="186" bestFit="1" customWidth="1"/>
    <col min="4096" max="4333" width="11.42578125" style="186"/>
    <col min="4334" max="4334" width="5.7109375" style="186" customWidth="1"/>
    <col min="4335" max="4335" width="51" style="186" bestFit="1" customWidth="1"/>
    <col min="4336" max="4336" width="12.28515625" style="186" customWidth="1"/>
    <col min="4337" max="4338" width="10.42578125" style="186" customWidth="1"/>
    <col min="4339" max="4339" width="11.28515625" style="186" bestFit="1" customWidth="1"/>
    <col min="4340" max="4340" width="10.85546875" style="186" customWidth="1"/>
    <col min="4341" max="4341" width="12.140625" style="186" bestFit="1" customWidth="1"/>
    <col min="4342" max="4342" width="12.42578125" style="186" customWidth="1"/>
    <col min="4343" max="4343" width="12.140625" style="186" bestFit="1" customWidth="1"/>
    <col min="4344" max="4344" width="11.42578125" style="186" customWidth="1"/>
    <col min="4345" max="4345" width="15.28515625" style="186" bestFit="1" customWidth="1"/>
    <col min="4346" max="4350" width="11.42578125" style="186"/>
    <col min="4351" max="4351" width="14.7109375" style="186" bestFit="1" customWidth="1"/>
    <col min="4352" max="4589" width="11.42578125" style="186"/>
    <col min="4590" max="4590" width="5.7109375" style="186" customWidth="1"/>
    <col min="4591" max="4591" width="51" style="186" bestFit="1" customWidth="1"/>
    <col min="4592" max="4592" width="12.28515625" style="186" customWidth="1"/>
    <col min="4593" max="4594" width="10.42578125" style="186" customWidth="1"/>
    <col min="4595" max="4595" width="11.28515625" style="186" bestFit="1" customWidth="1"/>
    <col min="4596" max="4596" width="10.85546875" style="186" customWidth="1"/>
    <col min="4597" max="4597" width="12.140625" style="186" bestFit="1" customWidth="1"/>
    <col min="4598" max="4598" width="12.42578125" style="186" customWidth="1"/>
    <col min="4599" max="4599" width="12.140625" style="186" bestFit="1" customWidth="1"/>
    <col min="4600" max="4600" width="11.42578125" style="186" customWidth="1"/>
    <col min="4601" max="4601" width="15.28515625" style="186" bestFit="1" customWidth="1"/>
    <col min="4602" max="4606" width="11.42578125" style="186"/>
    <col min="4607" max="4607" width="14.7109375" style="186" bestFit="1" customWidth="1"/>
    <col min="4608" max="4845" width="11.42578125" style="186"/>
    <col min="4846" max="4846" width="5.7109375" style="186" customWidth="1"/>
    <col min="4847" max="4847" width="51" style="186" bestFit="1" customWidth="1"/>
    <col min="4848" max="4848" width="12.28515625" style="186" customWidth="1"/>
    <col min="4849" max="4850" width="10.42578125" style="186" customWidth="1"/>
    <col min="4851" max="4851" width="11.28515625" style="186" bestFit="1" customWidth="1"/>
    <col min="4852" max="4852" width="10.85546875" style="186" customWidth="1"/>
    <col min="4853" max="4853" width="12.140625" style="186" bestFit="1" customWidth="1"/>
    <col min="4854" max="4854" width="12.42578125" style="186" customWidth="1"/>
    <col min="4855" max="4855" width="12.140625" style="186" bestFit="1" customWidth="1"/>
    <col min="4856" max="4856" width="11.42578125" style="186" customWidth="1"/>
    <col min="4857" max="4857" width="15.28515625" style="186" bestFit="1" customWidth="1"/>
    <col min="4858" max="4862" width="11.42578125" style="186"/>
    <col min="4863" max="4863" width="14.7109375" style="186" bestFit="1" customWidth="1"/>
    <col min="4864" max="5101" width="11.42578125" style="186"/>
    <col min="5102" max="5102" width="5.7109375" style="186" customWidth="1"/>
    <col min="5103" max="5103" width="51" style="186" bestFit="1" customWidth="1"/>
    <col min="5104" max="5104" width="12.28515625" style="186" customWidth="1"/>
    <col min="5105" max="5106" width="10.42578125" style="186" customWidth="1"/>
    <col min="5107" max="5107" width="11.28515625" style="186" bestFit="1" customWidth="1"/>
    <col min="5108" max="5108" width="10.85546875" style="186" customWidth="1"/>
    <col min="5109" max="5109" width="12.140625" style="186" bestFit="1" customWidth="1"/>
    <col min="5110" max="5110" width="12.42578125" style="186" customWidth="1"/>
    <col min="5111" max="5111" width="12.140625" style="186" bestFit="1" customWidth="1"/>
    <col min="5112" max="5112" width="11.42578125" style="186" customWidth="1"/>
    <col min="5113" max="5113" width="15.28515625" style="186" bestFit="1" customWidth="1"/>
    <col min="5114" max="5118" width="11.42578125" style="186"/>
    <col min="5119" max="5119" width="14.7109375" style="186" bestFit="1" customWidth="1"/>
    <col min="5120" max="5357" width="11.42578125" style="186"/>
    <col min="5358" max="5358" width="5.7109375" style="186" customWidth="1"/>
    <col min="5359" max="5359" width="51" style="186" bestFit="1" customWidth="1"/>
    <col min="5360" max="5360" width="12.28515625" style="186" customWidth="1"/>
    <col min="5361" max="5362" width="10.42578125" style="186" customWidth="1"/>
    <col min="5363" max="5363" width="11.28515625" style="186" bestFit="1" customWidth="1"/>
    <col min="5364" max="5364" width="10.85546875" style="186" customWidth="1"/>
    <col min="5365" max="5365" width="12.140625" style="186" bestFit="1" customWidth="1"/>
    <col min="5366" max="5366" width="12.42578125" style="186" customWidth="1"/>
    <col min="5367" max="5367" width="12.140625" style="186" bestFit="1" customWidth="1"/>
    <col min="5368" max="5368" width="11.42578125" style="186" customWidth="1"/>
    <col min="5369" max="5369" width="15.28515625" style="186" bestFit="1" customWidth="1"/>
    <col min="5370" max="5374" width="11.42578125" style="186"/>
    <col min="5375" max="5375" width="14.7109375" style="186" bestFit="1" customWidth="1"/>
    <col min="5376" max="5613" width="11.42578125" style="186"/>
    <col min="5614" max="5614" width="5.7109375" style="186" customWidth="1"/>
    <col min="5615" max="5615" width="51" style="186" bestFit="1" customWidth="1"/>
    <col min="5616" max="5616" width="12.28515625" style="186" customWidth="1"/>
    <col min="5617" max="5618" width="10.42578125" style="186" customWidth="1"/>
    <col min="5619" max="5619" width="11.28515625" style="186" bestFit="1" customWidth="1"/>
    <col min="5620" max="5620" width="10.85546875" style="186" customWidth="1"/>
    <col min="5621" max="5621" width="12.140625" style="186" bestFit="1" customWidth="1"/>
    <col min="5622" max="5622" width="12.42578125" style="186" customWidth="1"/>
    <col min="5623" max="5623" width="12.140625" style="186" bestFit="1" customWidth="1"/>
    <col min="5624" max="5624" width="11.42578125" style="186" customWidth="1"/>
    <col min="5625" max="5625" width="15.28515625" style="186" bestFit="1" customWidth="1"/>
    <col min="5626" max="5630" width="11.42578125" style="186"/>
    <col min="5631" max="5631" width="14.7109375" style="186" bestFit="1" customWidth="1"/>
    <col min="5632" max="5869" width="11.42578125" style="186"/>
    <col min="5870" max="5870" width="5.7109375" style="186" customWidth="1"/>
    <col min="5871" max="5871" width="51" style="186" bestFit="1" customWidth="1"/>
    <col min="5872" max="5872" width="12.28515625" style="186" customWidth="1"/>
    <col min="5873" max="5874" width="10.42578125" style="186" customWidth="1"/>
    <col min="5875" max="5875" width="11.28515625" style="186" bestFit="1" customWidth="1"/>
    <col min="5876" max="5876" width="10.85546875" style="186" customWidth="1"/>
    <col min="5877" max="5877" width="12.140625" style="186" bestFit="1" customWidth="1"/>
    <col min="5878" max="5878" width="12.42578125" style="186" customWidth="1"/>
    <col min="5879" max="5879" width="12.140625" style="186" bestFit="1" customWidth="1"/>
    <col min="5880" max="5880" width="11.42578125" style="186" customWidth="1"/>
    <col min="5881" max="5881" width="15.28515625" style="186" bestFit="1" customWidth="1"/>
    <col min="5882" max="5886" width="11.42578125" style="186"/>
    <col min="5887" max="5887" width="14.7109375" style="186" bestFit="1" customWidth="1"/>
    <col min="5888" max="6125" width="11.42578125" style="186"/>
    <col min="6126" max="6126" width="5.7109375" style="186" customWidth="1"/>
    <col min="6127" max="6127" width="51" style="186" bestFit="1" customWidth="1"/>
    <col min="6128" max="6128" width="12.28515625" style="186" customWidth="1"/>
    <col min="6129" max="6130" width="10.42578125" style="186" customWidth="1"/>
    <col min="6131" max="6131" width="11.28515625" style="186" bestFit="1" customWidth="1"/>
    <col min="6132" max="6132" width="10.85546875" style="186" customWidth="1"/>
    <col min="6133" max="6133" width="12.140625" style="186" bestFit="1" customWidth="1"/>
    <col min="6134" max="6134" width="12.42578125" style="186" customWidth="1"/>
    <col min="6135" max="6135" width="12.140625" style="186" bestFit="1" customWidth="1"/>
    <col min="6136" max="6136" width="11.42578125" style="186" customWidth="1"/>
    <col min="6137" max="6137" width="15.28515625" style="186" bestFit="1" customWidth="1"/>
    <col min="6138" max="6142" width="11.42578125" style="186"/>
    <col min="6143" max="6143" width="14.7109375" style="186" bestFit="1" customWidth="1"/>
    <col min="6144" max="6381" width="11.42578125" style="186"/>
    <col min="6382" max="6382" width="5.7109375" style="186" customWidth="1"/>
    <col min="6383" max="6383" width="51" style="186" bestFit="1" customWidth="1"/>
    <col min="6384" max="6384" width="12.28515625" style="186" customWidth="1"/>
    <col min="6385" max="6386" width="10.42578125" style="186" customWidth="1"/>
    <col min="6387" max="6387" width="11.28515625" style="186" bestFit="1" customWidth="1"/>
    <col min="6388" max="6388" width="10.85546875" style="186" customWidth="1"/>
    <col min="6389" max="6389" width="12.140625" style="186" bestFit="1" customWidth="1"/>
    <col min="6390" max="6390" width="12.42578125" style="186" customWidth="1"/>
    <col min="6391" max="6391" width="12.140625" style="186" bestFit="1" customWidth="1"/>
    <col min="6392" max="6392" width="11.42578125" style="186" customWidth="1"/>
    <col min="6393" max="6393" width="15.28515625" style="186" bestFit="1" customWidth="1"/>
    <col min="6394" max="6398" width="11.42578125" style="186"/>
    <col min="6399" max="6399" width="14.7109375" style="186" bestFit="1" customWidth="1"/>
    <col min="6400" max="6637" width="11.42578125" style="186"/>
    <col min="6638" max="6638" width="5.7109375" style="186" customWidth="1"/>
    <col min="6639" max="6639" width="51" style="186" bestFit="1" customWidth="1"/>
    <col min="6640" max="6640" width="12.28515625" style="186" customWidth="1"/>
    <col min="6641" max="6642" width="10.42578125" style="186" customWidth="1"/>
    <col min="6643" max="6643" width="11.28515625" style="186" bestFit="1" customWidth="1"/>
    <col min="6644" max="6644" width="10.85546875" style="186" customWidth="1"/>
    <col min="6645" max="6645" width="12.140625" style="186" bestFit="1" customWidth="1"/>
    <col min="6646" max="6646" width="12.42578125" style="186" customWidth="1"/>
    <col min="6647" max="6647" width="12.140625" style="186" bestFit="1" customWidth="1"/>
    <col min="6648" max="6648" width="11.42578125" style="186" customWidth="1"/>
    <col min="6649" max="6649" width="15.28515625" style="186" bestFit="1" customWidth="1"/>
    <col min="6650" max="6654" width="11.42578125" style="186"/>
    <col min="6655" max="6655" width="14.7109375" style="186" bestFit="1" customWidth="1"/>
    <col min="6656" max="6893" width="11.42578125" style="186"/>
    <col min="6894" max="6894" width="5.7109375" style="186" customWidth="1"/>
    <col min="6895" max="6895" width="51" style="186" bestFit="1" customWidth="1"/>
    <col min="6896" max="6896" width="12.28515625" style="186" customWidth="1"/>
    <col min="6897" max="6898" width="10.42578125" style="186" customWidth="1"/>
    <col min="6899" max="6899" width="11.28515625" style="186" bestFit="1" customWidth="1"/>
    <col min="6900" max="6900" width="10.85546875" style="186" customWidth="1"/>
    <col min="6901" max="6901" width="12.140625" style="186" bestFit="1" customWidth="1"/>
    <col min="6902" max="6902" width="12.42578125" style="186" customWidth="1"/>
    <col min="6903" max="6903" width="12.140625" style="186" bestFit="1" customWidth="1"/>
    <col min="6904" max="6904" width="11.42578125" style="186" customWidth="1"/>
    <col min="6905" max="6905" width="15.28515625" style="186" bestFit="1" customWidth="1"/>
    <col min="6906" max="6910" width="11.42578125" style="186"/>
    <col min="6911" max="6911" width="14.7109375" style="186" bestFit="1" customWidth="1"/>
    <col min="6912" max="7149" width="11.42578125" style="186"/>
    <col min="7150" max="7150" width="5.7109375" style="186" customWidth="1"/>
    <col min="7151" max="7151" width="51" style="186" bestFit="1" customWidth="1"/>
    <col min="7152" max="7152" width="12.28515625" style="186" customWidth="1"/>
    <col min="7153" max="7154" width="10.42578125" style="186" customWidth="1"/>
    <col min="7155" max="7155" width="11.28515625" style="186" bestFit="1" customWidth="1"/>
    <col min="7156" max="7156" width="10.85546875" style="186" customWidth="1"/>
    <col min="7157" max="7157" width="12.140625" style="186" bestFit="1" customWidth="1"/>
    <col min="7158" max="7158" width="12.42578125" style="186" customWidth="1"/>
    <col min="7159" max="7159" width="12.140625" style="186" bestFit="1" customWidth="1"/>
    <col min="7160" max="7160" width="11.42578125" style="186" customWidth="1"/>
    <col min="7161" max="7161" width="15.28515625" style="186" bestFit="1" customWidth="1"/>
    <col min="7162" max="7166" width="11.42578125" style="186"/>
    <col min="7167" max="7167" width="14.7109375" style="186" bestFit="1" customWidth="1"/>
    <col min="7168" max="7405" width="11.42578125" style="186"/>
    <col min="7406" max="7406" width="5.7109375" style="186" customWidth="1"/>
    <col min="7407" max="7407" width="51" style="186" bestFit="1" customWidth="1"/>
    <col min="7408" max="7408" width="12.28515625" style="186" customWidth="1"/>
    <col min="7409" max="7410" width="10.42578125" style="186" customWidth="1"/>
    <col min="7411" max="7411" width="11.28515625" style="186" bestFit="1" customWidth="1"/>
    <col min="7412" max="7412" width="10.85546875" style="186" customWidth="1"/>
    <col min="7413" max="7413" width="12.140625" style="186" bestFit="1" customWidth="1"/>
    <col min="7414" max="7414" width="12.42578125" style="186" customWidth="1"/>
    <col min="7415" max="7415" width="12.140625" style="186" bestFit="1" customWidth="1"/>
    <col min="7416" max="7416" width="11.42578125" style="186" customWidth="1"/>
    <col min="7417" max="7417" width="15.28515625" style="186" bestFit="1" customWidth="1"/>
    <col min="7418" max="7422" width="11.42578125" style="186"/>
    <col min="7423" max="7423" width="14.7109375" style="186" bestFit="1" customWidth="1"/>
    <col min="7424" max="7661" width="11.42578125" style="186"/>
    <col min="7662" max="7662" width="5.7109375" style="186" customWidth="1"/>
    <col min="7663" max="7663" width="51" style="186" bestFit="1" customWidth="1"/>
    <col min="7664" max="7664" width="12.28515625" style="186" customWidth="1"/>
    <col min="7665" max="7666" width="10.42578125" style="186" customWidth="1"/>
    <col min="7667" max="7667" width="11.28515625" style="186" bestFit="1" customWidth="1"/>
    <col min="7668" max="7668" width="10.85546875" style="186" customWidth="1"/>
    <col min="7669" max="7669" width="12.140625" style="186" bestFit="1" customWidth="1"/>
    <col min="7670" max="7670" width="12.42578125" style="186" customWidth="1"/>
    <col min="7671" max="7671" width="12.140625" style="186" bestFit="1" customWidth="1"/>
    <col min="7672" max="7672" width="11.42578125" style="186" customWidth="1"/>
    <col min="7673" max="7673" width="15.28515625" style="186" bestFit="1" customWidth="1"/>
    <col min="7674" max="7678" width="11.42578125" style="186"/>
    <col min="7679" max="7679" width="14.7109375" style="186" bestFit="1" customWidth="1"/>
    <col min="7680" max="7917" width="11.42578125" style="186"/>
    <col min="7918" max="7918" width="5.7109375" style="186" customWidth="1"/>
    <col min="7919" max="7919" width="51" style="186" bestFit="1" customWidth="1"/>
    <col min="7920" max="7920" width="12.28515625" style="186" customWidth="1"/>
    <col min="7921" max="7922" width="10.42578125" style="186" customWidth="1"/>
    <col min="7923" max="7923" width="11.28515625" style="186" bestFit="1" customWidth="1"/>
    <col min="7924" max="7924" width="10.85546875" style="186" customWidth="1"/>
    <col min="7925" max="7925" width="12.140625" style="186" bestFit="1" customWidth="1"/>
    <col min="7926" max="7926" width="12.42578125" style="186" customWidth="1"/>
    <col min="7927" max="7927" width="12.140625" style="186" bestFit="1" customWidth="1"/>
    <col min="7928" max="7928" width="11.42578125" style="186" customWidth="1"/>
    <col min="7929" max="7929" width="15.28515625" style="186" bestFit="1" customWidth="1"/>
    <col min="7930" max="7934" width="11.42578125" style="186"/>
    <col min="7935" max="7935" width="14.7109375" style="186" bestFit="1" customWidth="1"/>
    <col min="7936" max="8173" width="11.42578125" style="186"/>
    <col min="8174" max="8174" width="5.7109375" style="186" customWidth="1"/>
    <col min="8175" max="8175" width="51" style="186" bestFit="1" customWidth="1"/>
    <col min="8176" max="8176" width="12.28515625" style="186" customWidth="1"/>
    <col min="8177" max="8178" width="10.42578125" style="186" customWidth="1"/>
    <col min="8179" max="8179" width="11.28515625" style="186" bestFit="1" customWidth="1"/>
    <col min="8180" max="8180" width="10.85546875" style="186" customWidth="1"/>
    <col min="8181" max="8181" width="12.140625" style="186" bestFit="1" customWidth="1"/>
    <col min="8182" max="8182" width="12.42578125" style="186" customWidth="1"/>
    <col min="8183" max="8183" width="12.140625" style="186" bestFit="1" customWidth="1"/>
    <col min="8184" max="8184" width="11.42578125" style="186" customWidth="1"/>
    <col min="8185" max="8185" width="15.28515625" style="186" bestFit="1" customWidth="1"/>
    <col min="8186" max="8190" width="11.42578125" style="186"/>
    <col min="8191" max="8191" width="14.7109375" style="186" bestFit="1" customWidth="1"/>
    <col min="8192" max="8429" width="11.42578125" style="186"/>
    <col min="8430" max="8430" width="5.7109375" style="186" customWidth="1"/>
    <col min="8431" max="8431" width="51" style="186" bestFit="1" customWidth="1"/>
    <col min="8432" max="8432" width="12.28515625" style="186" customWidth="1"/>
    <col min="8433" max="8434" width="10.42578125" style="186" customWidth="1"/>
    <col min="8435" max="8435" width="11.28515625" style="186" bestFit="1" customWidth="1"/>
    <col min="8436" max="8436" width="10.85546875" style="186" customWidth="1"/>
    <col min="8437" max="8437" width="12.140625" style="186" bestFit="1" customWidth="1"/>
    <col min="8438" max="8438" width="12.42578125" style="186" customWidth="1"/>
    <col min="8439" max="8439" width="12.140625" style="186" bestFit="1" customWidth="1"/>
    <col min="8440" max="8440" width="11.42578125" style="186" customWidth="1"/>
    <col min="8441" max="8441" width="15.28515625" style="186" bestFit="1" customWidth="1"/>
    <col min="8442" max="8446" width="11.42578125" style="186"/>
    <col min="8447" max="8447" width="14.7109375" style="186" bestFit="1" customWidth="1"/>
    <col min="8448" max="8685" width="11.42578125" style="186"/>
    <col min="8686" max="8686" width="5.7109375" style="186" customWidth="1"/>
    <col min="8687" max="8687" width="51" style="186" bestFit="1" customWidth="1"/>
    <col min="8688" max="8688" width="12.28515625" style="186" customWidth="1"/>
    <col min="8689" max="8690" width="10.42578125" style="186" customWidth="1"/>
    <col min="8691" max="8691" width="11.28515625" style="186" bestFit="1" customWidth="1"/>
    <col min="8692" max="8692" width="10.85546875" style="186" customWidth="1"/>
    <col min="8693" max="8693" width="12.140625" style="186" bestFit="1" customWidth="1"/>
    <col min="8694" max="8694" width="12.42578125" style="186" customWidth="1"/>
    <col min="8695" max="8695" width="12.140625" style="186" bestFit="1" customWidth="1"/>
    <col min="8696" max="8696" width="11.42578125" style="186" customWidth="1"/>
    <col min="8697" max="8697" width="15.28515625" style="186" bestFit="1" customWidth="1"/>
    <col min="8698" max="8702" width="11.42578125" style="186"/>
    <col min="8703" max="8703" width="14.7109375" style="186" bestFit="1" customWidth="1"/>
    <col min="8704" max="8941" width="11.42578125" style="186"/>
    <col min="8942" max="8942" width="5.7109375" style="186" customWidth="1"/>
    <col min="8943" max="8943" width="51" style="186" bestFit="1" customWidth="1"/>
    <col min="8944" max="8944" width="12.28515625" style="186" customWidth="1"/>
    <col min="8945" max="8946" width="10.42578125" style="186" customWidth="1"/>
    <col min="8947" max="8947" width="11.28515625" style="186" bestFit="1" customWidth="1"/>
    <col min="8948" max="8948" width="10.85546875" style="186" customWidth="1"/>
    <col min="8949" max="8949" width="12.140625" style="186" bestFit="1" customWidth="1"/>
    <col min="8950" max="8950" width="12.42578125" style="186" customWidth="1"/>
    <col min="8951" max="8951" width="12.140625" style="186" bestFit="1" customWidth="1"/>
    <col min="8952" max="8952" width="11.42578125" style="186" customWidth="1"/>
    <col min="8953" max="8953" width="15.28515625" style="186" bestFit="1" customWidth="1"/>
    <col min="8954" max="8958" width="11.42578125" style="186"/>
    <col min="8959" max="8959" width="14.7109375" style="186" bestFit="1" customWidth="1"/>
    <col min="8960" max="9197" width="11.42578125" style="186"/>
    <col min="9198" max="9198" width="5.7109375" style="186" customWidth="1"/>
    <col min="9199" max="9199" width="51" style="186" bestFit="1" customWidth="1"/>
    <col min="9200" max="9200" width="12.28515625" style="186" customWidth="1"/>
    <col min="9201" max="9202" width="10.42578125" style="186" customWidth="1"/>
    <col min="9203" max="9203" width="11.28515625" style="186" bestFit="1" customWidth="1"/>
    <col min="9204" max="9204" width="10.85546875" style="186" customWidth="1"/>
    <col min="9205" max="9205" width="12.140625" style="186" bestFit="1" customWidth="1"/>
    <col min="9206" max="9206" width="12.42578125" style="186" customWidth="1"/>
    <col min="9207" max="9207" width="12.140625" style="186" bestFit="1" customWidth="1"/>
    <col min="9208" max="9208" width="11.42578125" style="186" customWidth="1"/>
    <col min="9209" max="9209" width="15.28515625" style="186" bestFit="1" customWidth="1"/>
    <col min="9210" max="9214" width="11.42578125" style="186"/>
    <col min="9215" max="9215" width="14.7109375" style="186" bestFit="1" customWidth="1"/>
    <col min="9216" max="9453" width="11.42578125" style="186"/>
    <col min="9454" max="9454" width="5.7109375" style="186" customWidth="1"/>
    <col min="9455" max="9455" width="51" style="186" bestFit="1" customWidth="1"/>
    <col min="9456" max="9456" width="12.28515625" style="186" customWidth="1"/>
    <col min="9457" max="9458" width="10.42578125" style="186" customWidth="1"/>
    <col min="9459" max="9459" width="11.28515625" style="186" bestFit="1" customWidth="1"/>
    <col min="9460" max="9460" width="10.85546875" style="186" customWidth="1"/>
    <col min="9461" max="9461" width="12.140625" style="186" bestFit="1" customWidth="1"/>
    <col min="9462" max="9462" width="12.42578125" style="186" customWidth="1"/>
    <col min="9463" max="9463" width="12.140625" style="186" bestFit="1" customWidth="1"/>
    <col min="9464" max="9464" width="11.42578125" style="186" customWidth="1"/>
    <col min="9465" max="9465" width="15.28515625" style="186" bestFit="1" customWidth="1"/>
    <col min="9466" max="9470" width="11.42578125" style="186"/>
    <col min="9471" max="9471" width="14.7109375" style="186" bestFit="1" customWidth="1"/>
    <col min="9472" max="9709" width="11.42578125" style="186"/>
    <col min="9710" max="9710" width="5.7109375" style="186" customWidth="1"/>
    <col min="9711" max="9711" width="51" style="186" bestFit="1" customWidth="1"/>
    <col min="9712" max="9712" width="12.28515625" style="186" customWidth="1"/>
    <col min="9713" max="9714" width="10.42578125" style="186" customWidth="1"/>
    <col min="9715" max="9715" width="11.28515625" style="186" bestFit="1" customWidth="1"/>
    <col min="9716" max="9716" width="10.85546875" style="186" customWidth="1"/>
    <col min="9717" max="9717" width="12.140625" style="186" bestFit="1" customWidth="1"/>
    <col min="9718" max="9718" width="12.42578125" style="186" customWidth="1"/>
    <col min="9719" max="9719" width="12.140625" style="186" bestFit="1" customWidth="1"/>
    <col min="9720" max="9720" width="11.42578125" style="186" customWidth="1"/>
    <col min="9721" max="9721" width="15.28515625" style="186" bestFit="1" customWidth="1"/>
    <col min="9722" max="9726" width="11.42578125" style="186"/>
    <col min="9727" max="9727" width="14.7109375" style="186" bestFit="1" customWidth="1"/>
    <col min="9728" max="9965" width="11.42578125" style="186"/>
    <col min="9966" max="9966" width="5.7109375" style="186" customWidth="1"/>
    <col min="9967" max="9967" width="51" style="186" bestFit="1" customWidth="1"/>
    <col min="9968" max="9968" width="12.28515625" style="186" customWidth="1"/>
    <col min="9969" max="9970" width="10.42578125" style="186" customWidth="1"/>
    <col min="9971" max="9971" width="11.28515625" style="186" bestFit="1" customWidth="1"/>
    <col min="9972" max="9972" width="10.85546875" style="186" customWidth="1"/>
    <col min="9973" max="9973" width="12.140625" style="186" bestFit="1" customWidth="1"/>
    <col min="9974" max="9974" width="12.42578125" style="186" customWidth="1"/>
    <col min="9975" max="9975" width="12.140625" style="186" bestFit="1" customWidth="1"/>
    <col min="9976" max="9976" width="11.42578125" style="186" customWidth="1"/>
    <col min="9977" max="9977" width="15.28515625" style="186" bestFit="1" customWidth="1"/>
    <col min="9978" max="9982" width="11.42578125" style="186"/>
    <col min="9983" max="9983" width="14.7109375" style="186" bestFit="1" customWidth="1"/>
    <col min="9984" max="10221" width="11.42578125" style="186"/>
    <col min="10222" max="10222" width="5.7109375" style="186" customWidth="1"/>
    <col min="10223" max="10223" width="51" style="186" bestFit="1" customWidth="1"/>
    <col min="10224" max="10224" width="12.28515625" style="186" customWidth="1"/>
    <col min="10225" max="10226" width="10.42578125" style="186" customWidth="1"/>
    <col min="10227" max="10227" width="11.28515625" style="186" bestFit="1" customWidth="1"/>
    <col min="10228" max="10228" width="10.85546875" style="186" customWidth="1"/>
    <col min="10229" max="10229" width="12.140625" style="186" bestFit="1" customWidth="1"/>
    <col min="10230" max="10230" width="12.42578125" style="186" customWidth="1"/>
    <col min="10231" max="10231" width="12.140625" style="186" bestFit="1" customWidth="1"/>
    <col min="10232" max="10232" width="11.42578125" style="186" customWidth="1"/>
    <col min="10233" max="10233" width="15.28515625" style="186" bestFit="1" customWidth="1"/>
    <col min="10234" max="10238" width="11.42578125" style="186"/>
    <col min="10239" max="10239" width="14.7109375" style="186" bestFit="1" customWidth="1"/>
    <col min="10240" max="10477" width="11.42578125" style="186"/>
    <col min="10478" max="10478" width="5.7109375" style="186" customWidth="1"/>
    <col min="10479" max="10479" width="51" style="186" bestFit="1" customWidth="1"/>
    <col min="10480" max="10480" width="12.28515625" style="186" customWidth="1"/>
    <col min="10481" max="10482" width="10.42578125" style="186" customWidth="1"/>
    <col min="10483" max="10483" width="11.28515625" style="186" bestFit="1" customWidth="1"/>
    <col min="10484" max="10484" width="10.85546875" style="186" customWidth="1"/>
    <col min="10485" max="10485" width="12.140625" style="186" bestFit="1" customWidth="1"/>
    <col min="10486" max="10486" width="12.42578125" style="186" customWidth="1"/>
    <col min="10487" max="10487" width="12.140625" style="186" bestFit="1" customWidth="1"/>
    <col min="10488" max="10488" width="11.42578125" style="186" customWidth="1"/>
    <col min="10489" max="10489" width="15.28515625" style="186" bestFit="1" customWidth="1"/>
    <col min="10490" max="10494" width="11.42578125" style="186"/>
    <col min="10495" max="10495" width="14.7109375" style="186" bestFit="1" customWidth="1"/>
    <col min="10496" max="10733" width="11.42578125" style="186"/>
    <col min="10734" max="10734" width="5.7109375" style="186" customWidth="1"/>
    <col min="10735" max="10735" width="51" style="186" bestFit="1" customWidth="1"/>
    <col min="10736" max="10736" width="12.28515625" style="186" customWidth="1"/>
    <col min="10737" max="10738" width="10.42578125" style="186" customWidth="1"/>
    <col min="10739" max="10739" width="11.28515625" style="186" bestFit="1" customWidth="1"/>
    <col min="10740" max="10740" width="10.85546875" style="186" customWidth="1"/>
    <col min="10741" max="10741" width="12.140625" style="186" bestFit="1" customWidth="1"/>
    <col min="10742" max="10742" width="12.42578125" style="186" customWidth="1"/>
    <col min="10743" max="10743" width="12.140625" style="186" bestFit="1" customWidth="1"/>
    <col min="10744" max="10744" width="11.42578125" style="186" customWidth="1"/>
    <col min="10745" max="10745" width="15.28515625" style="186" bestFit="1" customWidth="1"/>
    <col min="10746" max="10750" width="11.42578125" style="186"/>
    <col min="10751" max="10751" width="14.7109375" style="186" bestFit="1" customWidth="1"/>
    <col min="10752" max="10989" width="11.42578125" style="186"/>
    <col min="10990" max="10990" width="5.7109375" style="186" customWidth="1"/>
    <col min="10991" max="10991" width="51" style="186" bestFit="1" customWidth="1"/>
    <col min="10992" max="10992" width="12.28515625" style="186" customWidth="1"/>
    <col min="10993" max="10994" width="10.42578125" style="186" customWidth="1"/>
    <col min="10995" max="10995" width="11.28515625" style="186" bestFit="1" customWidth="1"/>
    <col min="10996" max="10996" width="10.85546875" style="186" customWidth="1"/>
    <col min="10997" max="10997" width="12.140625" style="186" bestFit="1" customWidth="1"/>
    <col min="10998" max="10998" width="12.42578125" style="186" customWidth="1"/>
    <col min="10999" max="10999" width="12.140625" style="186" bestFit="1" customWidth="1"/>
    <col min="11000" max="11000" width="11.42578125" style="186" customWidth="1"/>
    <col min="11001" max="11001" width="15.28515625" style="186" bestFit="1" customWidth="1"/>
    <col min="11002" max="11006" width="11.42578125" style="186"/>
    <col min="11007" max="11007" width="14.7109375" style="186" bestFit="1" customWidth="1"/>
    <col min="11008" max="11245" width="11.42578125" style="186"/>
    <col min="11246" max="11246" width="5.7109375" style="186" customWidth="1"/>
    <col min="11247" max="11247" width="51" style="186" bestFit="1" customWidth="1"/>
    <col min="11248" max="11248" width="12.28515625" style="186" customWidth="1"/>
    <col min="11249" max="11250" width="10.42578125" style="186" customWidth="1"/>
    <col min="11251" max="11251" width="11.28515625" style="186" bestFit="1" customWidth="1"/>
    <col min="11252" max="11252" width="10.85546875" style="186" customWidth="1"/>
    <col min="11253" max="11253" width="12.140625" style="186" bestFit="1" customWidth="1"/>
    <col min="11254" max="11254" width="12.42578125" style="186" customWidth="1"/>
    <col min="11255" max="11255" width="12.140625" style="186" bestFit="1" customWidth="1"/>
    <col min="11256" max="11256" width="11.42578125" style="186" customWidth="1"/>
    <col min="11257" max="11257" width="15.28515625" style="186" bestFit="1" customWidth="1"/>
    <col min="11258" max="11262" width="11.42578125" style="186"/>
    <col min="11263" max="11263" width="14.7109375" style="186" bestFit="1" customWidth="1"/>
    <col min="11264" max="11501" width="11.42578125" style="186"/>
    <col min="11502" max="11502" width="5.7109375" style="186" customWidth="1"/>
    <col min="11503" max="11503" width="51" style="186" bestFit="1" customWidth="1"/>
    <col min="11504" max="11504" width="12.28515625" style="186" customWidth="1"/>
    <col min="11505" max="11506" width="10.42578125" style="186" customWidth="1"/>
    <col min="11507" max="11507" width="11.28515625" style="186" bestFit="1" customWidth="1"/>
    <col min="11508" max="11508" width="10.85546875" style="186" customWidth="1"/>
    <col min="11509" max="11509" width="12.140625" style="186" bestFit="1" customWidth="1"/>
    <col min="11510" max="11510" width="12.42578125" style="186" customWidth="1"/>
    <col min="11511" max="11511" width="12.140625" style="186" bestFit="1" customWidth="1"/>
    <col min="11512" max="11512" width="11.42578125" style="186" customWidth="1"/>
    <col min="11513" max="11513" width="15.28515625" style="186" bestFit="1" customWidth="1"/>
    <col min="11514" max="11518" width="11.42578125" style="186"/>
    <col min="11519" max="11519" width="14.7109375" style="186" bestFit="1" customWidth="1"/>
    <col min="11520" max="11757" width="11.42578125" style="186"/>
    <col min="11758" max="11758" width="5.7109375" style="186" customWidth="1"/>
    <col min="11759" max="11759" width="51" style="186" bestFit="1" customWidth="1"/>
    <col min="11760" max="11760" width="12.28515625" style="186" customWidth="1"/>
    <col min="11761" max="11762" width="10.42578125" style="186" customWidth="1"/>
    <col min="11763" max="11763" width="11.28515625" style="186" bestFit="1" customWidth="1"/>
    <col min="11764" max="11764" width="10.85546875" style="186" customWidth="1"/>
    <col min="11765" max="11765" width="12.140625" style="186" bestFit="1" customWidth="1"/>
    <col min="11766" max="11766" width="12.42578125" style="186" customWidth="1"/>
    <col min="11767" max="11767" width="12.140625" style="186" bestFit="1" customWidth="1"/>
    <col min="11768" max="11768" width="11.42578125" style="186" customWidth="1"/>
    <col min="11769" max="11769" width="15.28515625" style="186" bestFit="1" customWidth="1"/>
    <col min="11770" max="11774" width="11.42578125" style="186"/>
    <col min="11775" max="11775" width="14.7109375" style="186" bestFit="1" customWidth="1"/>
    <col min="11776" max="12013" width="11.42578125" style="186"/>
    <col min="12014" max="12014" width="5.7109375" style="186" customWidth="1"/>
    <col min="12015" max="12015" width="51" style="186" bestFit="1" customWidth="1"/>
    <col min="12016" max="12016" width="12.28515625" style="186" customWidth="1"/>
    <col min="12017" max="12018" width="10.42578125" style="186" customWidth="1"/>
    <col min="12019" max="12019" width="11.28515625" style="186" bestFit="1" customWidth="1"/>
    <col min="12020" max="12020" width="10.85546875" style="186" customWidth="1"/>
    <col min="12021" max="12021" width="12.140625" style="186" bestFit="1" customWidth="1"/>
    <col min="12022" max="12022" width="12.42578125" style="186" customWidth="1"/>
    <col min="12023" max="12023" width="12.140625" style="186" bestFit="1" customWidth="1"/>
    <col min="12024" max="12024" width="11.42578125" style="186" customWidth="1"/>
    <col min="12025" max="12025" width="15.28515625" style="186" bestFit="1" customWidth="1"/>
    <col min="12026" max="12030" width="11.42578125" style="186"/>
    <col min="12031" max="12031" width="14.7109375" style="186" bestFit="1" customWidth="1"/>
    <col min="12032" max="12269" width="11.42578125" style="186"/>
    <col min="12270" max="12270" width="5.7109375" style="186" customWidth="1"/>
    <col min="12271" max="12271" width="51" style="186" bestFit="1" customWidth="1"/>
    <col min="12272" max="12272" width="12.28515625" style="186" customWidth="1"/>
    <col min="12273" max="12274" width="10.42578125" style="186" customWidth="1"/>
    <col min="12275" max="12275" width="11.28515625" style="186" bestFit="1" customWidth="1"/>
    <col min="12276" max="12276" width="10.85546875" style="186" customWidth="1"/>
    <col min="12277" max="12277" width="12.140625" style="186" bestFit="1" customWidth="1"/>
    <col min="12278" max="12278" width="12.42578125" style="186" customWidth="1"/>
    <col min="12279" max="12279" width="12.140625" style="186" bestFit="1" customWidth="1"/>
    <col min="12280" max="12280" width="11.42578125" style="186" customWidth="1"/>
    <col min="12281" max="12281" width="15.28515625" style="186" bestFit="1" customWidth="1"/>
    <col min="12282" max="12286" width="11.42578125" style="186"/>
    <col min="12287" max="12287" width="14.7109375" style="186" bestFit="1" customWidth="1"/>
    <col min="12288" max="12525" width="11.42578125" style="186"/>
    <col min="12526" max="12526" width="5.7109375" style="186" customWidth="1"/>
    <col min="12527" max="12527" width="51" style="186" bestFit="1" customWidth="1"/>
    <col min="12528" max="12528" width="12.28515625" style="186" customWidth="1"/>
    <col min="12529" max="12530" width="10.42578125" style="186" customWidth="1"/>
    <col min="12531" max="12531" width="11.28515625" style="186" bestFit="1" customWidth="1"/>
    <col min="12532" max="12532" width="10.85546875" style="186" customWidth="1"/>
    <col min="12533" max="12533" width="12.140625" style="186" bestFit="1" customWidth="1"/>
    <col min="12534" max="12534" width="12.42578125" style="186" customWidth="1"/>
    <col min="12535" max="12535" width="12.140625" style="186" bestFit="1" customWidth="1"/>
    <col min="12536" max="12536" width="11.42578125" style="186" customWidth="1"/>
    <col min="12537" max="12537" width="15.28515625" style="186" bestFit="1" customWidth="1"/>
    <col min="12538" max="12542" width="11.42578125" style="186"/>
    <col min="12543" max="12543" width="14.7109375" style="186" bestFit="1" customWidth="1"/>
    <col min="12544" max="12781" width="11.42578125" style="186"/>
    <col min="12782" max="12782" width="5.7109375" style="186" customWidth="1"/>
    <col min="12783" max="12783" width="51" style="186" bestFit="1" customWidth="1"/>
    <col min="12784" max="12784" width="12.28515625" style="186" customWidth="1"/>
    <col min="12785" max="12786" width="10.42578125" style="186" customWidth="1"/>
    <col min="12787" max="12787" width="11.28515625" style="186" bestFit="1" customWidth="1"/>
    <col min="12788" max="12788" width="10.85546875" style="186" customWidth="1"/>
    <col min="12789" max="12789" width="12.140625" style="186" bestFit="1" customWidth="1"/>
    <col min="12790" max="12790" width="12.42578125" style="186" customWidth="1"/>
    <col min="12791" max="12791" width="12.140625" style="186" bestFit="1" customWidth="1"/>
    <col min="12792" max="12792" width="11.42578125" style="186" customWidth="1"/>
    <col min="12793" max="12793" width="15.28515625" style="186" bestFit="1" customWidth="1"/>
    <col min="12794" max="12798" width="11.42578125" style="186"/>
    <col min="12799" max="12799" width="14.7109375" style="186" bestFit="1" customWidth="1"/>
    <col min="12800" max="13037" width="11.42578125" style="186"/>
    <col min="13038" max="13038" width="5.7109375" style="186" customWidth="1"/>
    <col min="13039" max="13039" width="51" style="186" bestFit="1" customWidth="1"/>
    <col min="13040" max="13040" width="12.28515625" style="186" customWidth="1"/>
    <col min="13041" max="13042" width="10.42578125" style="186" customWidth="1"/>
    <col min="13043" max="13043" width="11.28515625" style="186" bestFit="1" customWidth="1"/>
    <col min="13044" max="13044" width="10.85546875" style="186" customWidth="1"/>
    <col min="13045" max="13045" width="12.140625" style="186" bestFit="1" customWidth="1"/>
    <col min="13046" max="13046" width="12.42578125" style="186" customWidth="1"/>
    <col min="13047" max="13047" width="12.140625" style="186" bestFit="1" customWidth="1"/>
    <col min="13048" max="13048" width="11.42578125" style="186" customWidth="1"/>
    <col min="13049" max="13049" width="15.28515625" style="186" bestFit="1" customWidth="1"/>
    <col min="13050" max="13054" width="11.42578125" style="186"/>
    <col min="13055" max="13055" width="14.7109375" style="186" bestFit="1" customWidth="1"/>
    <col min="13056" max="13293" width="11.42578125" style="186"/>
    <col min="13294" max="13294" width="5.7109375" style="186" customWidth="1"/>
    <col min="13295" max="13295" width="51" style="186" bestFit="1" customWidth="1"/>
    <col min="13296" max="13296" width="12.28515625" style="186" customWidth="1"/>
    <col min="13297" max="13298" width="10.42578125" style="186" customWidth="1"/>
    <col min="13299" max="13299" width="11.28515625" style="186" bestFit="1" customWidth="1"/>
    <col min="13300" max="13300" width="10.85546875" style="186" customWidth="1"/>
    <col min="13301" max="13301" width="12.140625" style="186" bestFit="1" customWidth="1"/>
    <col min="13302" max="13302" width="12.42578125" style="186" customWidth="1"/>
    <col min="13303" max="13303" width="12.140625" style="186" bestFit="1" customWidth="1"/>
    <col min="13304" max="13304" width="11.42578125" style="186" customWidth="1"/>
    <col min="13305" max="13305" width="15.28515625" style="186" bestFit="1" customWidth="1"/>
    <col min="13306" max="13310" width="11.42578125" style="186"/>
    <col min="13311" max="13311" width="14.7109375" style="186" bestFit="1" customWidth="1"/>
    <col min="13312" max="13549" width="11.42578125" style="186"/>
    <col min="13550" max="13550" width="5.7109375" style="186" customWidth="1"/>
    <col min="13551" max="13551" width="51" style="186" bestFit="1" customWidth="1"/>
    <col min="13552" max="13552" width="12.28515625" style="186" customWidth="1"/>
    <col min="13553" max="13554" width="10.42578125" style="186" customWidth="1"/>
    <col min="13555" max="13555" width="11.28515625" style="186" bestFit="1" customWidth="1"/>
    <col min="13556" max="13556" width="10.85546875" style="186" customWidth="1"/>
    <col min="13557" max="13557" width="12.140625" style="186" bestFit="1" customWidth="1"/>
    <col min="13558" max="13558" width="12.42578125" style="186" customWidth="1"/>
    <col min="13559" max="13559" width="12.140625" style="186" bestFit="1" customWidth="1"/>
    <col min="13560" max="13560" width="11.42578125" style="186" customWidth="1"/>
    <col min="13561" max="13561" width="15.28515625" style="186" bestFit="1" customWidth="1"/>
    <col min="13562" max="13566" width="11.42578125" style="186"/>
    <col min="13567" max="13567" width="14.7109375" style="186" bestFit="1" customWidth="1"/>
    <col min="13568" max="13805" width="11.42578125" style="186"/>
    <col min="13806" max="13806" width="5.7109375" style="186" customWidth="1"/>
    <col min="13807" max="13807" width="51" style="186" bestFit="1" customWidth="1"/>
    <col min="13808" max="13808" width="12.28515625" style="186" customWidth="1"/>
    <col min="13809" max="13810" width="10.42578125" style="186" customWidth="1"/>
    <col min="13811" max="13811" width="11.28515625" style="186" bestFit="1" customWidth="1"/>
    <col min="13812" max="13812" width="10.85546875" style="186" customWidth="1"/>
    <col min="13813" max="13813" width="12.140625" style="186" bestFit="1" customWidth="1"/>
    <col min="13814" max="13814" width="12.42578125" style="186" customWidth="1"/>
    <col min="13815" max="13815" width="12.140625" style="186" bestFit="1" customWidth="1"/>
    <col min="13816" max="13816" width="11.42578125" style="186" customWidth="1"/>
    <col min="13817" max="13817" width="15.28515625" style="186" bestFit="1" customWidth="1"/>
    <col min="13818" max="13822" width="11.42578125" style="186"/>
    <col min="13823" max="13823" width="14.7109375" style="186" bestFit="1" customWidth="1"/>
    <col min="13824" max="14061" width="11.42578125" style="186"/>
    <col min="14062" max="14062" width="5.7109375" style="186" customWidth="1"/>
    <col min="14063" max="14063" width="51" style="186" bestFit="1" customWidth="1"/>
    <col min="14064" max="14064" width="12.28515625" style="186" customWidth="1"/>
    <col min="14065" max="14066" width="10.42578125" style="186" customWidth="1"/>
    <col min="14067" max="14067" width="11.28515625" style="186" bestFit="1" customWidth="1"/>
    <col min="14068" max="14068" width="10.85546875" style="186" customWidth="1"/>
    <col min="14069" max="14069" width="12.140625" style="186" bestFit="1" customWidth="1"/>
    <col min="14070" max="14070" width="12.42578125" style="186" customWidth="1"/>
    <col min="14071" max="14071" width="12.140625" style="186" bestFit="1" customWidth="1"/>
    <col min="14072" max="14072" width="11.42578125" style="186" customWidth="1"/>
    <col min="14073" max="14073" width="15.28515625" style="186" bestFit="1" customWidth="1"/>
    <col min="14074" max="14078" width="11.42578125" style="186"/>
    <col min="14079" max="14079" width="14.7109375" style="186" bestFit="1" customWidth="1"/>
    <col min="14080" max="14317" width="11.42578125" style="186"/>
    <col min="14318" max="14318" width="5.7109375" style="186" customWidth="1"/>
    <col min="14319" max="14319" width="51" style="186" bestFit="1" customWidth="1"/>
    <col min="14320" max="14320" width="12.28515625" style="186" customWidth="1"/>
    <col min="14321" max="14322" width="10.42578125" style="186" customWidth="1"/>
    <col min="14323" max="14323" width="11.28515625" style="186" bestFit="1" customWidth="1"/>
    <col min="14324" max="14324" width="10.85546875" style="186" customWidth="1"/>
    <col min="14325" max="14325" width="12.140625" style="186" bestFit="1" customWidth="1"/>
    <col min="14326" max="14326" width="12.42578125" style="186" customWidth="1"/>
    <col min="14327" max="14327" width="12.140625" style="186" bestFit="1" customWidth="1"/>
    <col min="14328" max="14328" width="11.42578125" style="186" customWidth="1"/>
    <col min="14329" max="14329" width="15.28515625" style="186" bestFit="1" customWidth="1"/>
    <col min="14330" max="14334" width="11.42578125" style="186"/>
    <col min="14335" max="14335" width="14.7109375" style="186" bestFit="1" customWidth="1"/>
    <col min="14336" max="14573" width="11.42578125" style="186"/>
    <col min="14574" max="14574" width="5.7109375" style="186" customWidth="1"/>
    <col min="14575" max="14575" width="51" style="186" bestFit="1" customWidth="1"/>
    <col min="14576" max="14576" width="12.28515625" style="186" customWidth="1"/>
    <col min="14577" max="14578" width="10.42578125" style="186" customWidth="1"/>
    <col min="14579" max="14579" width="11.28515625" style="186" bestFit="1" customWidth="1"/>
    <col min="14580" max="14580" width="10.85546875" style="186" customWidth="1"/>
    <col min="14581" max="14581" width="12.140625" style="186" bestFit="1" customWidth="1"/>
    <col min="14582" max="14582" width="12.42578125" style="186" customWidth="1"/>
    <col min="14583" max="14583" width="12.140625" style="186" bestFit="1" customWidth="1"/>
    <col min="14584" max="14584" width="11.42578125" style="186" customWidth="1"/>
    <col min="14585" max="14585" width="15.28515625" style="186" bestFit="1" customWidth="1"/>
    <col min="14586" max="14590" width="11.42578125" style="186"/>
    <col min="14591" max="14591" width="14.7109375" style="186" bestFit="1" customWidth="1"/>
    <col min="14592" max="14829" width="11.42578125" style="186"/>
    <col min="14830" max="14830" width="5.7109375" style="186" customWidth="1"/>
    <col min="14831" max="14831" width="51" style="186" bestFit="1" customWidth="1"/>
    <col min="14832" max="14832" width="12.28515625" style="186" customWidth="1"/>
    <col min="14833" max="14834" width="10.42578125" style="186" customWidth="1"/>
    <col min="14835" max="14835" width="11.28515625" style="186" bestFit="1" customWidth="1"/>
    <col min="14836" max="14836" width="10.85546875" style="186" customWidth="1"/>
    <col min="14837" max="14837" width="12.140625" style="186" bestFit="1" customWidth="1"/>
    <col min="14838" max="14838" width="12.42578125" style="186" customWidth="1"/>
    <col min="14839" max="14839" width="12.140625" style="186" bestFit="1" customWidth="1"/>
    <col min="14840" max="14840" width="11.42578125" style="186" customWidth="1"/>
    <col min="14841" max="14841" width="15.28515625" style="186" bestFit="1" customWidth="1"/>
    <col min="14842" max="14846" width="11.42578125" style="186"/>
    <col min="14847" max="14847" width="14.7109375" style="186" bestFit="1" customWidth="1"/>
    <col min="14848" max="15085" width="11.42578125" style="186"/>
    <col min="15086" max="15086" width="5.7109375" style="186" customWidth="1"/>
    <col min="15087" max="15087" width="51" style="186" bestFit="1" customWidth="1"/>
    <col min="15088" max="15088" width="12.28515625" style="186" customWidth="1"/>
    <col min="15089" max="15090" width="10.42578125" style="186" customWidth="1"/>
    <col min="15091" max="15091" width="11.28515625" style="186" bestFit="1" customWidth="1"/>
    <col min="15092" max="15092" width="10.85546875" style="186" customWidth="1"/>
    <col min="15093" max="15093" width="12.140625" style="186" bestFit="1" customWidth="1"/>
    <col min="15094" max="15094" width="12.42578125" style="186" customWidth="1"/>
    <col min="15095" max="15095" width="12.140625" style="186" bestFit="1" customWidth="1"/>
    <col min="15096" max="15096" width="11.42578125" style="186" customWidth="1"/>
    <col min="15097" max="15097" width="15.28515625" style="186" bestFit="1" customWidth="1"/>
    <col min="15098" max="15102" width="11.42578125" style="186"/>
    <col min="15103" max="15103" width="14.7109375" style="186" bestFit="1" customWidth="1"/>
    <col min="15104" max="15341" width="11.42578125" style="186"/>
    <col min="15342" max="15342" width="5.7109375" style="186" customWidth="1"/>
    <col min="15343" max="15343" width="51" style="186" bestFit="1" customWidth="1"/>
    <col min="15344" max="15344" width="12.28515625" style="186" customWidth="1"/>
    <col min="15345" max="15346" width="10.42578125" style="186" customWidth="1"/>
    <col min="15347" max="15347" width="11.28515625" style="186" bestFit="1" customWidth="1"/>
    <col min="15348" max="15348" width="10.85546875" style="186" customWidth="1"/>
    <col min="15349" max="15349" width="12.140625" style="186" bestFit="1" customWidth="1"/>
    <col min="15350" max="15350" width="12.42578125" style="186" customWidth="1"/>
    <col min="15351" max="15351" width="12.140625" style="186" bestFit="1" customWidth="1"/>
    <col min="15352" max="15352" width="11.42578125" style="186" customWidth="1"/>
    <col min="15353" max="15353" width="15.28515625" style="186" bestFit="1" customWidth="1"/>
    <col min="15354" max="15358" width="11.42578125" style="186"/>
    <col min="15359" max="15359" width="14.7109375" style="186" bestFit="1" customWidth="1"/>
    <col min="15360" max="15597" width="11.42578125" style="186"/>
    <col min="15598" max="15598" width="5.7109375" style="186" customWidth="1"/>
    <col min="15599" max="15599" width="51" style="186" bestFit="1" customWidth="1"/>
    <col min="15600" max="15600" width="12.28515625" style="186" customWidth="1"/>
    <col min="15601" max="15602" width="10.42578125" style="186" customWidth="1"/>
    <col min="15603" max="15603" width="11.28515625" style="186" bestFit="1" customWidth="1"/>
    <col min="15604" max="15604" width="10.85546875" style="186" customWidth="1"/>
    <col min="15605" max="15605" width="12.140625" style="186" bestFit="1" customWidth="1"/>
    <col min="15606" max="15606" width="12.42578125" style="186" customWidth="1"/>
    <col min="15607" max="15607" width="12.140625" style="186" bestFit="1" customWidth="1"/>
    <col min="15608" max="15608" width="11.42578125" style="186" customWidth="1"/>
    <col min="15609" max="15609" width="15.28515625" style="186" bestFit="1" customWidth="1"/>
    <col min="15610" max="15614" width="11.42578125" style="186"/>
    <col min="15615" max="15615" width="14.7109375" style="186" bestFit="1" customWidth="1"/>
    <col min="15616" max="15853" width="11.42578125" style="186"/>
    <col min="15854" max="15854" width="5.7109375" style="186" customWidth="1"/>
    <col min="15855" max="15855" width="51" style="186" bestFit="1" customWidth="1"/>
    <col min="15856" max="15856" width="12.28515625" style="186" customWidth="1"/>
    <col min="15857" max="15858" width="10.42578125" style="186" customWidth="1"/>
    <col min="15859" max="15859" width="11.28515625" style="186" bestFit="1" customWidth="1"/>
    <col min="15860" max="15860" width="10.85546875" style="186" customWidth="1"/>
    <col min="15861" max="15861" width="12.140625" style="186" bestFit="1" customWidth="1"/>
    <col min="15862" max="15862" width="12.42578125" style="186" customWidth="1"/>
    <col min="15863" max="15863" width="12.140625" style="186" bestFit="1" customWidth="1"/>
    <col min="15864" max="15864" width="11.42578125" style="186" customWidth="1"/>
    <col min="15865" max="15865" width="15.28515625" style="186" bestFit="1" customWidth="1"/>
    <col min="15866" max="15870" width="11.42578125" style="186"/>
    <col min="15871" max="15871" width="14.7109375" style="186" bestFit="1" customWidth="1"/>
    <col min="15872" max="16109" width="11.42578125" style="186"/>
    <col min="16110" max="16110" width="5.7109375" style="186" customWidth="1"/>
    <col min="16111" max="16111" width="51" style="186" bestFit="1" customWidth="1"/>
    <col min="16112" max="16112" width="12.28515625" style="186" customWidth="1"/>
    <col min="16113" max="16114" width="10.42578125" style="186" customWidth="1"/>
    <col min="16115" max="16115" width="11.28515625" style="186" bestFit="1" customWidth="1"/>
    <col min="16116" max="16116" width="10.85546875" style="186" customWidth="1"/>
    <col min="16117" max="16117" width="12.140625" style="186" bestFit="1" customWidth="1"/>
    <col min="16118" max="16118" width="12.42578125" style="186" customWidth="1"/>
    <col min="16119" max="16119" width="12.140625" style="186" bestFit="1" customWidth="1"/>
    <col min="16120" max="16120" width="11.42578125" style="186" customWidth="1"/>
    <col min="16121" max="16121" width="15.28515625" style="186" bestFit="1" customWidth="1"/>
    <col min="16122" max="16126" width="11.42578125" style="186"/>
    <col min="16127" max="16127" width="14.7109375" style="186" bestFit="1" customWidth="1"/>
    <col min="16128" max="16384" width="11.42578125" style="186"/>
  </cols>
  <sheetData>
    <row r="1" spans="1:16">
      <c r="A1" s="185" t="s">
        <v>121</v>
      </c>
      <c r="C1" s="187"/>
      <c r="D1" s="187"/>
      <c r="E1" s="187"/>
      <c r="F1" s="188"/>
      <c r="G1" s="188"/>
      <c r="H1" s="188"/>
      <c r="K1" s="189"/>
    </row>
    <row r="2" spans="1:16">
      <c r="A2" s="190" t="s">
        <v>122</v>
      </c>
      <c r="C2" s="188"/>
      <c r="D2" s="188"/>
      <c r="E2" s="188"/>
      <c r="F2" s="188"/>
      <c r="G2" s="188"/>
      <c r="H2" s="188"/>
      <c r="J2" s="189"/>
      <c r="K2" s="189"/>
    </row>
    <row r="3" spans="1:16" ht="15">
      <c r="A3" s="303" t="s">
        <v>218</v>
      </c>
      <c r="B3" s="303"/>
      <c r="C3" s="303"/>
      <c r="D3" s="303"/>
      <c r="E3" s="303"/>
      <c r="F3" s="303"/>
      <c r="G3" s="303"/>
      <c r="H3" s="303"/>
      <c r="I3" s="303"/>
      <c r="J3" s="303"/>
      <c r="L3" s="191"/>
      <c r="M3" s="191"/>
      <c r="N3" s="191"/>
      <c r="O3" s="191"/>
      <c r="P3" s="191"/>
    </row>
    <row r="4" spans="1:16" ht="15">
      <c r="A4" s="303" t="s">
        <v>123</v>
      </c>
      <c r="B4" s="303"/>
      <c r="C4" s="303"/>
      <c r="D4" s="303"/>
      <c r="E4" s="303"/>
      <c r="F4" s="303"/>
      <c r="G4" s="303"/>
      <c r="H4" s="303"/>
      <c r="I4" s="303"/>
      <c r="J4" s="303"/>
      <c r="L4" s="191"/>
      <c r="M4" s="191"/>
      <c r="N4" s="191"/>
      <c r="O4" s="191"/>
      <c r="P4" s="191"/>
    </row>
    <row r="5" spans="1:16" ht="15.75" thickBot="1">
      <c r="A5" s="304" t="s">
        <v>124</v>
      </c>
      <c r="B5" s="304"/>
      <c r="C5" s="304"/>
      <c r="D5" s="304"/>
      <c r="E5" s="304"/>
      <c r="F5" s="304"/>
      <c r="G5" s="304"/>
      <c r="H5" s="304"/>
      <c r="I5" s="304"/>
      <c r="J5" s="304"/>
      <c r="K5" s="192"/>
      <c r="L5" s="191"/>
      <c r="M5" s="191"/>
      <c r="N5" s="191"/>
      <c r="O5" s="191"/>
      <c r="P5" s="191"/>
    </row>
    <row r="6" spans="1:16">
      <c r="A6" s="193"/>
      <c r="B6" s="194"/>
      <c r="C6" s="305" t="s">
        <v>125</v>
      </c>
      <c r="D6" s="305"/>
      <c r="E6" s="305"/>
      <c r="F6" s="305"/>
      <c r="G6" s="305"/>
      <c r="H6" s="305"/>
      <c r="I6" s="195" t="s">
        <v>126</v>
      </c>
      <c r="J6" s="196"/>
      <c r="K6" s="197"/>
    </row>
    <row r="7" spans="1:16">
      <c r="A7" s="198"/>
      <c r="B7" s="199" t="s">
        <v>127</v>
      </c>
      <c r="C7" s="200" t="s">
        <v>128</v>
      </c>
      <c r="D7" s="200" t="s">
        <v>129</v>
      </c>
      <c r="E7" s="200" t="s">
        <v>130</v>
      </c>
      <c r="F7" s="200" t="s">
        <v>131</v>
      </c>
      <c r="G7" s="200" t="s">
        <v>132</v>
      </c>
      <c r="H7" s="200" t="s">
        <v>133</v>
      </c>
      <c r="I7" s="201" t="s">
        <v>134</v>
      </c>
      <c r="J7" s="202" t="s">
        <v>135</v>
      </c>
      <c r="K7" s="203"/>
    </row>
    <row r="8" spans="1:16">
      <c r="A8" s="198"/>
      <c r="B8" s="204"/>
      <c r="C8" s="201" t="s">
        <v>136</v>
      </c>
      <c r="D8" s="201" t="s">
        <v>137</v>
      </c>
      <c r="E8" s="201" t="s">
        <v>138</v>
      </c>
      <c r="F8" s="201" t="s">
        <v>139</v>
      </c>
      <c r="G8" s="205" t="s">
        <v>140</v>
      </c>
      <c r="H8" s="206"/>
      <c r="I8" s="201" t="s">
        <v>141</v>
      </c>
      <c r="J8" s="207"/>
      <c r="K8" s="204"/>
    </row>
    <row r="9" spans="1:16" ht="11.25" customHeight="1">
      <c r="A9" s="208"/>
      <c r="B9" s="209"/>
      <c r="C9" s="210"/>
      <c r="D9" s="210"/>
      <c r="E9" s="210"/>
      <c r="F9" s="210"/>
      <c r="G9" s="210"/>
      <c r="H9" s="210"/>
      <c r="I9" s="210"/>
      <c r="J9" s="211"/>
      <c r="K9" s="212"/>
    </row>
    <row r="10" spans="1:16" ht="11.25" customHeight="1">
      <c r="A10" s="213" t="s">
        <v>142</v>
      </c>
      <c r="B10" s="214" t="s">
        <v>143</v>
      </c>
      <c r="C10" s="215">
        <v>643486.90000000014</v>
      </c>
      <c r="D10" s="215">
        <v>72964.3</v>
      </c>
      <c r="E10" s="215">
        <v>39825.200000000012</v>
      </c>
      <c r="F10" s="215">
        <v>866063.5</v>
      </c>
      <c r="G10" s="215">
        <v>4917.7</v>
      </c>
      <c r="H10" s="215">
        <v>1627257.6</v>
      </c>
      <c r="I10" s="215">
        <v>239053.40000000002</v>
      </c>
      <c r="J10" s="216">
        <v>1866311</v>
      </c>
      <c r="K10" s="217"/>
      <c r="L10" s="218"/>
    </row>
    <row r="11" spans="1:16" ht="11.25" customHeight="1">
      <c r="A11" s="198"/>
      <c r="B11" s="212" t="s">
        <v>144</v>
      </c>
      <c r="C11" s="219">
        <v>632378.4</v>
      </c>
      <c r="D11" s="219">
        <v>52578</v>
      </c>
      <c r="E11" s="219">
        <v>13936.2</v>
      </c>
      <c r="F11" s="219">
        <v>307952.2</v>
      </c>
      <c r="G11" s="219">
        <v>0</v>
      </c>
      <c r="H11" s="220">
        <v>1006844.8</v>
      </c>
      <c r="I11" s="219">
        <v>62429.100000000006</v>
      </c>
      <c r="J11" s="221">
        <v>1069273.9000000001</v>
      </c>
      <c r="K11" s="222"/>
      <c r="L11" s="218"/>
    </row>
    <row r="12" spans="1:16" ht="11.25" customHeight="1">
      <c r="A12" s="198"/>
      <c r="B12" s="212" t="s">
        <v>145</v>
      </c>
      <c r="C12" s="219">
        <v>0</v>
      </c>
      <c r="D12" s="219">
        <v>96.7</v>
      </c>
      <c r="E12" s="219">
        <v>6114.7</v>
      </c>
      <c r="F12" s="219">
        <v>537058.30000000005</v>
      </c>
      <c r="G12" s="219">
        <v>4917.7</v>
      </c>
      <c r="H12" s="220">
        <v>548187.4</v>
      </c>
      <c r="I12" s="219">
        <v>80100.100000000006</v>
      </c>
      <c r="J12" s="221">
        <v>628287.5</v>
      </c>
      <c r="K12" s="222"/>
      <c r="L12" s="218"/>
    </row>
    <row r="13" spans="1:16" ht="11.25" customHeight="1">
      <c r="A13" s="198"/>
      <c r="B13" s="212" t="s">
        <v>146</v>
      </c>
      <c r="C13" s="219">
        <v>2420.3000000000002</v>
      </c>
      <c r="D13" s="219">
        <v>18452.5</v>
      </c>
      <c r="E13" s="219">
        <v>18219.2</v>
      </c>
      <c r="F13" s="219">
        <v>667.9</v>
      </c>
      <c r="G13" s="219">
        <v>0</v>
      </c>
      <c r="H13" s="220">
        <v>39759.9</v>
      </c>
      <c r="I13" s="219">
        <v>16162.499999999998</v>
      </c>
      <c r="J13" s="221">
        <v>55922.400000000001</v>
      </c>
      <c r="K13" s="222"/>
      <c r="L13" s="218"/>
    </row>
    <row r="14" spans="1:16" ht="11.25" customHeight="1">
      <c r="A14" s="198"/>
      <c r="B14" s="212" t="s">
        <v>147</v>
      </c>
      <c r="C14" s="219">
        <v>0.1</v>
      </c>
      <c r="D14" s="219">
        <v>1468.6</v>
      </c>
      <c r="E14" s="219">
        <v>1539.9</v>
      </c>
      <c r="F14" s="219">
        <v>0</v>
      </c>
      <c r="G14" s="219">
        <v>0</v>
      </c>
      <c r="H14" s="220">
        <v>3008.6</v>
      </c>
      <c r="I14" s="219">
        <v>0</v>
      </c>
      <c r="J14" s="221">
        <v>3008.6</v>
      </c>
      <c r="K14" s="222"/>
      <c r="L14" s="218"/>
    </row>
    <row r="15" spans="1:16" ht="11.25" customHeight="1">
      <c r="A15" s="198"/>
      <c r="B15" s="212" t="s">
        <v>148</v>
      </c>
      <c r="C15" s="219">
        <v>0</v>
      </c>
      <c r="D15" s="219">
        <v>0</v>
      </c>
      <c r="E15" s="219">
        <v>0</v>
      </c>
      <c r="F15" s="219">
        <v>0</v>
      </c>
      <c r="G15" s="219">
        <v>0</v>
      </c>
      <c r="H15" s="220">
        <v>0</v>
      </c>
      <c r="I15" s="219">
        <v>0</v>
      </c>
      <c r="J15" s="221">
        <v>0</v>
      </c>
      <c r="K15" s="222"/>
      <c r="L15" s="218"/>
    </row>
    <row r="16" spans="1:16" ht="11.25" customHeight="1">
      <c r="A16" s="198"/>
      <c r="B16" s="212" t="s">
        <v>149</v>
      </c>
      <c r="C16" s="219">
        <v>8087.3</v>
      </c>
      <c r="D16" s="219">
        <v>2</v>
      </c>
      <c r="E16" s="219">
        <v>10.899999999999999</v>
      </c>
      <c r="F16" s="219">
        <v>20385.099999999999</v>
      </c>
      <c r="G16" s="219">
        <v>0</v>
      </c>
      <c r="H16" s="220">
        <v>28485.3</v>
      </c>
      <c r="I16" s="219">
        <v>59794.400000000001</v>
      </c>
      <c r="J16" s="221">
        <v>88279.7</v>
      </c>
      <c r="K16" s="222"/>
      <c r="L16" s="218"/>
    </row>
    <row r="17" spans="1:12" ht="11.25" customHeight="1">
      <c r="A17" s="198"/>
      <c r="B17" s="212" t="s">
        <v>150</v>
      </c>
      <c r="C17" s="219">
        <v>600.79999999999995</v>
      </c>
      <c r="D17" s="219">
        <v>366.5</v>
      </c>
      <c r="E17" s="219">
        <v>4.3</v>
      </c>
      <c r="F17" s="219">
        <v>0</v>
      </c>
      <c r="G17" s="219">
        <v>0</v>
      </c>
      <c r="H17" s="220">
        <v>971.59999999999991</v>
      </c>
      <c r="I17" s="219">
        <v>1994.6000000000001</v>
      </c>
      <c r="J17" s="221">
        <v>2966.2</v>
      </c>
      <c r="K17" s="222"/>
      <c r="L17" s="218"/>
    </row>
    <row r="18" spans="1:12" ht="11.25" customHeight="1">
      <c r="A18" s="198"/>
      <c r="B18" s="212" t="s">
        <v>151</v>
      </c>
      <c r="C18" s="219">
        <v>0</v>
      </c>
      <c r="D18" s="219">
        <v>0</v>
      </c>
      <c r="E18" s="219">
        <v>0</v>
      </c>
      <c r="F18" s="219">
        <v>0</v>
      </c>
      <c r="G18" s="219">
        <v>0</v>
      </c>
      <c r="H18" s="220">
        <v>0</v>
      </c>
      <c r="I18" s="219">
        <v>18572.7</v>
      </c>
      <c r="J18" s="221">
        <v>18572.7</v>
      </c>
      <c r="K18" s="222"/>
      <c r="L18" s="218"/>
    </row>
    <row r="19" spans="1:12" ht="11.25" customHeight="1">
      <c r="A19" s="198"/>
      <c r="B19" s="212" t="s">
        <v>152</v>
      </c>
      <c r="C19" s="219">
        <v>0</v>
      </c>
      <c r="D19" s="219">
        <v>0</v>
      </c>
      <c r="E19" s="219">
        <v>0</v>
      </c>
      <c r="F19" s="219">
        <v>0</v>
      </c>
      <c r="G19" s="219">
        <v>0</v>
      </c>
      <c r="H19" s="220">
        <v>0</v>
      </c>
      <c r="I19" s="219">
        <v>0</v>
      </c>
      <c r="J19" s="221">
        <v>0</v>
      </c>
      <c r="K19" s="222"/>
      <c r="L19" s="218"/>
    </row>
    <row r="20" spans="1:12" ht="6" customHeight="1">
      <c r="A20" s="198"/>
      <c r="B20" s="212"/>
      <c r="C20" s="220"/>
      <c r="D20" s="220"/>
      <c r="E20" s="220"/>
      <c r="F20" s="220"/>
      <c r="G20" s="220"/>
      <c r="H20" s="220"/>
      <c r="I20" s="220"/>
      <c r="J20" s="221"/>
      <c r="K20" s="222"/>
      <c r="L20" s="218"/>
    </row>
    <row r="21" spans="1:12" ht="11.25" customHeight="1">
      <c r="A21" s="213" t="s">
        <v>153</v>
      </c>
      <c r="B21" s="214" t="s">
        <v>154</v>
      </c>
      <c r="C21" s="215">
        <v>671593.2</v>
      </c>
      <c r="D21" s="215">
        <v>43631.399999999994</v>
      </c>
      <c r="E21" s="215">
        <v>130039.99999999999</v>
      </c>
      <c r="F21" s="215">
        <v>916830.1</v>
      </c>
      <c r="G21" s="215">
        <v>21637.9</v>
      </c>
      <c r="H21" s="215">
        <v>1783732.5999999999</v>
      </c>
      <c r="I21" s="215">
        <v>312977.3</v>
      </c>
      <c r="J21" s="216">
        <v>2096709.9</v>
      </c>
      <c r="K21" s="218"/>
      <c r="L21" s="218"/>
    </row>
    <row r="22" spans="1:12" ht="11.25" customHeight="1">
      <c r="A22" s="198"/>
      <c r="B22" s="212" t="s">
        <v>155</v>
      </c>
      <c r="C22" s="220">
        <v>171724.80000000002</v>
      </c>
      <c r="D22" s="220">
        <v>35846.5</v>
      </c>
      <c r="E22" s="220">
        <v>48559.199999999997</v>
      </c>
      <c r="F22" s="220">
        <v>17234</v>
      </c>
      <c r="G22" s="220">
        <v>0</v>
      </c>
      <c r="H22" s="220">
        <v>273364.5</v>
      </c>
      <c r="I22" s="220">
        <v>71510.100000000006</v>
      </c>
      <c r="J22" s="221">
        <v>344874.6</v>
      </c>
      <c r="K22" s="222"/>
      <c r="L22" s="218"/>
    </row>
    <row r="23" spans="1:12" ht="11.25" customHeight="1">
      <c r="A23" s="198"/>
      <c r="B23" s="212" t="s">
        <v>156</v>
      </c>
      <c r="C23" s="219">
        <v>147312.20000000001</v>
      </c>
      <c r="D23" s="219">
        <v>31078.600000000002</v>
      </c>
      <c r="E23" s="219">
        <v>39013.300000000003</v>
      </c>
      <c r="F23" s="219">
        <v>15035.2</v>
      </c>
      <c r="G23" s="219">
        <v>0</v>
      </c>
      <c r="H23" s="220">
        <v>232439.30000000005</v>
      </c>
      <c r="I23" s="219">
        <v>47205.100000000006</v>
      </c>
      <c r="J23" s="221">
        <v>279644.40000000002</v>
      </c>
      <c r="K23" s="222"/>
      <c r="L23" s="218"/>
    </row>
    <row r="24" spans="1:12" ht="11.25" customHeight="1">
      <c r="A24" s="198"/>
      <c r="B24" s="212" t="s">
        <v>157</v>
      </c>
      <c r="C24" s="219">
        <v>24412.6</v>
      </c>
      <c r="D24" s="219">
        <v>4767.7</v>
      </c>
      <c r="E24" s="219">
        <v>9545.7000000000007</v>
      </c>
      <c r="F24" s="219">
        <v>2198.8000000000002</v>
      </c>
      <c r="G24" s="219">
        <v>0</v>
      </c>
      <c r="H24" s="220">
        <v>40924.800000000003</v>
      </c>
      <c r="I24" s="219">
        <v>23754.9</v>
      </c>
      <c r="J24" s="221">
        <v>64679.700000000004</v>
      </c>
      <c r="K24" s="222"/>
      <c r="L24" s="218"/>
    </row>
    <row r="25" spans="1:12" ht="11.25" customHeight="1">
      <c r="A25" s="198"/>
      <c r="B25" s="212" t="s">
        <v>158</v>
      </c>
      <c r="C25" s="219">
        <v>0</v>
      </c>
      <c r="D25" s="219">
        <v>0.2</v>
      </c>
      <c r="E25" s="219">
        <v>0.2</v>
      </c>
      <c r="F25" s="219">
        <v>0</v>
      </c>
      <c r="G25" s="219">
        <v>0</v>
      </c>
      <c r="H25" s="220">
        <v>0.4</v>
      </c>
      <c r="I25" s="219">
        <v>550.1</v>
      </c>
      <c r="J25" s="221">
        <v>550.5</v>
      </c>
      <c r="K25" s="222"/>
      <c r="L25" s="218"/>
    </row>
    <row r="26" spans="1:12" ht="11.25" customHeight="1">
      <c r="A26" s="198"/>
      <c r="B26" s="212" t="s">
        <v>159</v>
      </c>
      <c r="C26" s="220">
        <v>75003.7</v>
      </c>
      <c r="D26" s="220">
        <v>0.2</v>
      </c>
      <c r="E26" s="220">
        <v>200.7</v>
      </c>
      <c r="F26" s="220">
        <v>0</v>
      </c>
      <c r="G26" s="220">
        <v>0</v>
      </c>
      <c r="H26" s="220">
        <v>75204.599999999991</v>
      </c>
      <c r="I26" s="220">
        <v>814.5</v>
      </c>
      <c r="J26" s="221">
        <v>76019.099999999991</v>
      </c>
      <c r="K26" s="222"/>
      <c r="L26" s="218"/>
    </row>
    <row r="27" spans="1:12" ht="11.25" customHeight="1">
      <c r="A27" s="198"/>
      <c r="B27" s="212" t="s">
        <v>160</v>
      </c>
      <c r="C27" s="219">
        <v>75003.7</v>
      </c>
      <c r="D27" s="219">
        <v>0</v>
      </c>
      <c r="E27" s="219">
        <v>197</v>
      </c>
      <c r="F27" s="219">
        <v>0</v>
      </c>
      <c r="G27" s="219">
        <v>0</v>
      </c>
      <c r="H27" s="220">
        <v>75200.7</v>
      </c>
      <c r="I27" s="219">
        <v>814.5</v>
      </c>
      <c r="J27" s="221">
        <v>76015.199999999997</v>
      </c>
      <c r="K27" s="222"/>
      <c r="L27" s="218"/>
    </row>
    <row r="28" spans="1:12" ht="11.25" customHeight="1">
      <c r="A28" s="198"/>
      <c r="B28" s="212" t="s">
        <v>161</v>
      </c>
      <c r="C28" s="219">
        <v>0</v>
      </c>
      <c r="D28" s="219">
        <v>0.2</v>
      </c>
      <c r="E28" s="219">
        <v>3.7</v>
      </c>
      <c r="F28" s="219">
        <v>0</v>
      </c>
      <c r="G28" s="219">
        <v>0</v>
      </c>
      <c r="H28" s="220">
        <v>3.9000000000000004</v>
      </c>
      <c r="I28" s="219">
        <v>0</v>
      </c>
      <c r="J28" s="221">
        <v>3.9000000000000004</v>
      </c>
      <c r="K28" s="222"/>
      <c r="L28" s="218"/>
    </row>
    <row r="29" spans="1:12" ht="11.25" customHeight="1">
      <c r="A29" s="198"/>
      <c r="B29" s="223" t="s">
        <v>162</v>
      </c>
      <c r="C29" s="219">
        <v>0</v>
      </c>
      <c r="D29" s="219">
        <v>109.5</v>
      </c>
      <c r="E29" s="219">
        <v>47258.1</v>
      </c>
      <c r="F29" s="219">
        <v>725425.7</v>
      </c>
      <c r="G29" s="219">
        <v>21637.9</v>
      </c>
      <c r="H29" s="220">
        <v>794431.2</v>
      </c>
      <c r="I29" s="219">
        <v>0</v>
      </c>
      <c r="J29" s="221">
        <v>794431.2</v>
      </c>
      <c r="K29" s="222"/>
      <c r="L29" s="218"/>
    </row>
    <row r="30" spans="1:12" ht="11.25" customHeight="1">
      <c r="A30" s="198"/>
      <c r="B30" s="212" t="s">
        <v>163</v>
      </c>
      <c r="C30" s="219">
        <v>27.2</v>
      </c>
      <c r="D30" s="219">
        <v>2.6</v>
      </c>
      <c r="E30" s="219">
        <v>7.3</v>
      </c>
      <c r="F30" s="219">
        <v>0</v>
      </c>
      <c r="G30" s="219">
        <v>0</v>
      </c>
      <c r="H30" s="220">
        <v>37.1</v>
      </c>
      <c r="I30" s="219">
        <v>3879.3</v>
      </c>
      <c r="J30" s="221">
        <v>3916.4</v>
      </c>
      <c r="K30" s="222"/>
      <c r="L30" s="218"/>
    </row>
    <row r="31" spans="1:12" ht="11.25" customHeight="1">
      <c r="A31" s="198"/>
      <c r="B31" s="212" t="s">
        <v>150</v>
      </c>
      <c r="C31" s="220">
        <v>424837.5</v>
      </c>
      <c r="D31" s="220">
        <v>7672.6</v>
      </c>
      <c r="E31" s="220">
        <v>34014.69999999999</v>
      </c>
      <c r="F31" s="220">
        <v>174170.4</v>
      </c>
      <c r="G31" s="220">
        <v>0</v>
      </c>
      <c r="H31" s="220">
        <v>640695.19999999995</v>
      </c>
      <c r="I31" s="220">
        <v>128073</v>
      </c>
      <c r="J31" s="221">
        <v>768768.2</v>
      </c>
      <c r="K31" s="222"/>
      <c r="L31" s="218"/>
    </row>
    <row r="32" spans="1:12" ht="14.25" customHeight="1">
      <c r="A32" s="198"/>
      <c r="B32" s="223" t="s">
        <v>164</v>
      </c>
      <c r="C32" s="219">
        <v>289838.5</v>
      </c>
      <c r="D32" s="219">
        <v>2465</v>
      </c>
      <c r="E32" s="219">
        <v>33292.899999999994</v>
      </c>
      <c r="F32" s="219">
        <v>163764.4</v>
      </c>
      <c r="G32" s="219">
        <v>0</v>
      </c>
      <c r="H32" s="220">
        <v>489360.80000000005</v>
      </c>
      <c r="I32" s="219">
        <v>125168.3</v>
      </c>
      <c r="J32" s="221">
        <v>614529.10000000009</v>
      </c>
      <c r="K32" s="222"/>
      <c r="L32" s="218"/>
    </row>
    <row r="33" spans="1:12" ht="11.25" customHeight="1">
      <c r="A33" s="198"/>
      <c r="B33" s="212" t="s">
        <v>165</v>
      </c>
      <c r="C33" s="220">
        <v>134843.6</v>
      </c>
      <c r="D33" s="220">
        <v>3115.5</v>
      </c>
      <c r="E33" s="220">
        <v>708.1</v>
      </c>
      <c r="F33" s="220">
        <v>10406</v>
      </c>
      <c r="G33" s="220">
        <v>0</v>
      </c>
      <c r="H33" s="220">
        <v>149073.20000000001</v>
      </c>
      <c r="I33" s="220">
        <v>2904.7</v>
      </c>
      <c r="J33" s="221">
        <v>151977.90000000002</v>
      </c>
      <c r="K33" s="222"/>
      <c r="L33" s="218"/>
    </row>
    <row r="34" spans="1:12" ht="11.25" customHeight="1">
      <c r="A34" s="198"/>
      <c r="B34" s="212" t="s">
        <v>166</v>
      </c>
      <c r="C34" s="219">
        <v>53403.600000000006</v>
      </c>
      <c r="D34" s="219">
        <v>3058.6</v>
      </c>
      <c r="E34" s="219">
        <v>707.9</v>
      </c>
      <c r="F34" s="219">
        <v>10406</v>
      </c>
      <c r="G34" s="219">
        <v>0</v>
      </c>
      <c r="H34" s="220">
        <v>67576.100000000006</v>
      </c>
      <c r="I34" s="219">
        <v>2869.2999999999997</v>
      </c>
      <c r="J34" s="221">
        <v>70445.400000000009</v>
      </c>
      <c r="K34" s="222"/>
      <c r="L34" s="218"/>
    </row>
    <row r="35" spans="1:12" ht="11.25" customHeight="1">
      <c r="A35" s="198"/>
      <c r="B35" s="223" t="s">
        <v>167</v>
      </c>
      <c r="C35" s="219">
        <v>76339.100000000006</v>
      </c>
      <c r="D35" s="219">
        <v>56.9</v>
      </c>
      <c r="E35" s="219">
        <v>0.2</v>
      </c>
      <c r="F35" s="219">
        <v>0</v>
      </c>
      <c r="G35" s="219">
        <v>0</v>
      </c>
      <c r="H35" s="220">
        <v>76396.2</v>
      </c>
      <c r="I35" s="219">
        <v>0</v>
      </c>
      <c r="J35" s="221">
        <v>76396.2</v>
      </c>
      <c r="K35" s="222"/>
      <c r="L35" s="218"/>
    </row>
    <row r="36" spans="1:12" ht="11.25" customHeight="1">
      <c r="A36" s="198"/>
      <c r="B36" s="212" t="s">
        <v>168</v>
      </c>
      <c r="C36" s="219">
        <v>5100.8999999999933</v>
      </c>
      <c r="D36" s="219">
        <v>0</v>
      </c>
      <c r="E36" s="219">
        <v>0</v>
      </c>
      <c r="F36" s="219">
        <v>0</v>
      </c>
      <c r="G36" s="219">
        <v>0</v>
      </c>
      <c r="H36" s="220">
        <v>5100.8999999999933</v>
      </c>
      <c r="I36" s="219">
        <v>35.4</v>
      </c>
      <c r="J36" s="221">
        <v>5136.2999999999929</v>
      </c>
      <c r="K36" s="222"/>
      <c r="L36" s="218"/>
    </row>
    <row r="37" spans="1:12" ht="11.25" customHeight="1">
      <c r="A37" s="198"/>
      <c r="B37" s="212" t="s">
        <v>169</v>
      </c>
      <c r="C37" s="219">
        <v>155.4</v>
      </c>
      <c r="D37" s="219">
        <v>2092.1</v>
      </c>
      <c r="E37" s="219">
        <v>13.7</v>
      </c>
      <c r="F37" s="219">
        <v>0</v>
      </c>
      <c r="G37" s="219">
        <v>0</v>
      </c>
      <c r="H37" s="220">
        <v>2261.1999999999998</v>
      </c>
      <c r="I37" s="219">
        <v>0</v>
      </c>
      <c r="J37" s="221">
        <v>2261.1999999999998</v>
      </c>
      <c r="K37" s="222"/>
      <c r="L37" s="218"/>
    </row>
    <row r="38" spans="1:12" ht="11.25" customHeight="1">
      <c r="A38" s="198"/>
      <c r="B38" s="212" t="s">
        <v>170</v>
      </c>
      <c r="C38" s="219">
        <v>0</v>
      </c>
      <c r="D38" s="219">
        <v>0</v>
      </c>
      <c r="E38" s="219">
        <v>0</v>
      </c>
      <c r="F38" s="219">
        <v>0</v>
      </c>
      <c r="G38" s="219">
        <v>0</v>
      </c>
      <c r="H38" s="220">
        <v>0</v>
      </c>
      <c r="I38" s="219">
        <v>0</v>
      </c>
      <c r="J38" s="221">
        <v>0</v>
      </c>
      <c r="K38" s="222"/>
      <c r="L38" s="218"/>
    </row>
    <row r="39" spans="1:12" ht="11.25" customHeight="1">
      <c r="A39" s="198"/>
      <c r="B39" s="212" t="s">
        <v>171</v>
      </c>
      <c r="C39" s="219">
        <v>0</v>
      </c>
      <c r="D39" s="219">
        <v>0</v>
      </c>
      <c r="E39" s="219">
        <v>0</v>
      </c>
      <c r="F39" s="219">
        <v>0</v>
      </c>
      <c r="G39" s="219">
        <v>0</v>
      </c>
      <c r="H39" s="220">
        <v>0</v>
      </c>
      <c r="I39" s="219">
        <v>108700.4</v>
      </c>
      <c r="J39" s="221">
        <v>108700.4</v>
      </c>
      <c r="K39" s="222"/>
      <c r="L39" s="218"/>
    </row>
    <row r="40" spans="1:12" ht="6" customHeight="1">
      <c r="A40" s="198"/>
      <c r="B40" s="212"/>
      <c r="C40" s="220"/>
      <c r="D40" s="220"/>
      <c r="E40" s="220"/>
      <c r="F40" s="220"/>
      <c r="G40" s="220"/>
      <c r="H40" s="220"/>
      <c r="I40" s="220"/>
      <c r="J40" s="221"/>
      <c r="K40" s="222"/>
      <c r="L40" s="218"/>
    </row>
    <row r="41" spans="1:12" ht="11.25" customHeight="1">
      <c r="A41" s="213" t="s">
        <v>172</v>
      </c>
      <c r="B41" s="214" t="s">
        <v>173</v>
      </c>
      <c r="C41" s="215">
        <v>-28106.299999999814</v>
      </c>
      <c r="D41" s="215">
        <v>29332.900000000009</v>
      </c>
      <c r="E41" s="215">
        <v>-90214.799999999974</v>
      </c>
      <c r="F41" s="215">
        <v>-50766.599999999977</v>
      </c>
      <c r="G41" s="215">
        <v>-16720.2</v>
      </c>
      <c r="H41" s="215">
        <v>-156474.99999999977</v>
      </c>
      <c r="I41" s="215">
        <v>-73923.899999999965</v>
      </c>
      <c r="J41" s="216">
        <v>-230398.89999999973</v>
      </c>
      <c r="K41" s="218"/>
      <c r="L41" s="218"/>
    </row>
    <row r="42" spans="1:12" ht="6" customHeight="1">
      <c r="A42" s="198"/>
      <c r="B42" s="212"/>
      <c r="C42" s="220"/>
      <c r="D42" s="220"/>
      <c r="E42" s="220"/>
      <c r="F42" s="220"/>
      <c r="G42" s="220"/>
      <c r="H42" s="215"/>
      <c r="I42" s="220"/>
      <c r="J42" s="221"/>
      <c r="K42" s="222"/>
      <c r="L42" s="218"/>
    </row>
    <row r="43" spans="1:12" ht="11.25" customHeight="1">
      <c r="A43" s="213" t="s">
        <v>174</v>
      </c>
      <c r="B43" s="214" t="s">
        <v>175</v>
      </c>
      <c r="C43" s="215">
        <v>0</v>
      </c>
      <c r="D43" s="215">
        <v>0</v>
      </c>
      <c r="E43" s="215">
        <v>9.5999999999985448</v>
      </c>
      <c r="F43" s="224">
        <v>0</v>
      </c>
      <c r="G43" s="224">
        <v>0</v>
      </c>
      <c r="H43" s="215">
        <v>9.5999999999985448</v>
      </c>
      <c r="I43" s="215">
        <v>0</v>
      </c>
      <c r="J43" s="216">
        <v>9.5999999999985448</v>
      </c>
      <c r="K43" s="218"/>
      <c r="L43" s="218"/>
    </row>
    <row r="44" spans="1:12" ht="6" customHeight="1">
      <c r="A44" s="198"/>
      <c r="B44" s="212"/>
      <c r="C44" s="219"/>
      <c r="D44" s="219"/>
      <c r="E44" s="219"/>
      <c r="F44" s="219"/>
      <c r="G44" s="219"/>
      <c r="H44" s="220"/>
      <c r="I44" s="219"/>
      <c r="J44" s="221"/>
      <c r="K44" s="222"/>
      <c r="L44" s="218"/>
    </row>
    <row r="45" spans="1:12" ht="11.25" customHeight="1">
      <c r="A45" s="213" t="s">
        <v>176</v>
      </c>
      <c r="B45" s="214" t="s">
        <v>177</v>
      </c>
      <c r="C45" s="215">
        <v>31695.8</v>
      </c>
      <c r="D45" s="215">
        <v>11695.1</v>
      </c>
      <c r="E45" s="215">
        <v>29255.200000000001</v>
      </c>
      <c r="F45" s="215">
        <v>133</v>
      </c>
      <c r="G45" s="215">
        <v>0</v>
      </c>
      <c r="H45" s="215">
        <v>72779.100000000006</v>
      </c>
      <c r="I45" s="215">
        <v>104219.59999999998</v>
      </c>
      <c r="J45" s="216">
        <v>176998.69999999998</v>
      </c>
      <c r="K45" s="218"/>
      <c r="L45" s="218"/>
    </row>
    <row r="46" spans="1:12" ht="11.25" customHeight="1">
      <c r="A46" s="198"/>
      <c r="B46" s="212" t="s">
        <v>178</v>
      </c>
      <c r="C46" s="219">
        <v>8572.2000000000007</v>
      </c>
      <c r="D46" s="219">
        <v>6100.6</v>
      </c>
      <c r="E46" s="219">
        <v>22854.5</v>
      </c>
      <c r="F46" s="219">
        <v>133</v>
      </c>
      <c r="G46" s="219">
        <v>0</v>
      </c>
      <c r="H46" s="220">
        <v>37660.300000000003</v>
      </c>
      <c r="I46" s="219">
        <v>63548.999999999985</v>
      </c>
      <c r="J46" s="221">
        <v>101209.29999999999</v>
      </c>
      <c r="K46" s="222"/>
      <c r="L46" s="218"/>
    </row>
    <row r="47" spans="1:12" ht="11.25" customHeight="1">
      <c r="A47" s="198"/>
      <c r="B47" s="212" t="s">
        <v>179</v>
      </c>
      <c r="C47" s="220">
        <v>23123.599999999999</v>
      </c>
      <c r="D47" s="220">
        <v>5594.5</v>
      </c>
      <c r="E47" s="220">
        <v>6262.5000000000009</v>
      </c>
      <c r="F47" s="220">
        <v>0</v>
      </c>
      <c r="G47" s="220">
        <v>0</v>
      </c>
      <c r="H47" s="220">
        <v>34980.6</v>
      </c>
      <c r="I47" s="220">
        <v>40670.6</v>
      </c>
      <c r="J47" s="221">
        <v>75651.199999999997</v>
      </c>
      <c r="K47" s="222"/>
      <c r="L47" s="218"/>
    </row>
    <row r="48" spans="1:12" ht="11.25" customHeight="1">
      <c r="A48" s="198"/>
      <c r="B48" s="212" t="s">
        <v>180</v>
      </c>
      <c r="C48" s="219">
        <v>20311.8</v>
      </c>
      <c r="D48" s="219">
        <v>5205.3</v>
      </c>
      <c r="E48" s="219">
        <v>5956.3</v>
      </c>
      <c r="F48" s="219">
        <v>0</v>
      </c>
      <c r="G48" s="219">
        <v>0</v>
      </c>
      <c r="H48" s="220">
        <v>31473.399999999998</v>
      </c>
      <c r="I48" s="219">
        <v>19356.7</v>
      </c>
      <c r="J48" s="221">
        <v>50830.1</v>
      </c>
      <c r="K48" s="222"/>
      <c r="L48" s="218"/>
    </row>
    <row r="49" spans="1:12" ht="11.25" customHeight="1">
      <c r="A49" s="198"/>
      <c r="B49" s="212" t="s">
        <v>181</v>
      </c>
      <c r="C49" s="219">
        <v>2811.8000000000006</v>
      </c>
      <c r="D49" s="219">
        <v>389.2</v>
      </c>
      <c r="E49" s="219">
        <v>306.20000000000073</v>
      </c>
      <c r="F49" s="219">
        <v>0</v>
      </c>
      <c r="G49" s="219">
        <v>0</v>
      </c>
      <c r="H49" s="220">
        <v>3507.2000000000012</v>
      </c>
      <c r="I49" s="219">
        <v>21313.899999999998</v>
      </c>
      <c r="J49" s="221">
        <v>24821.1</v>
      </c>
      <c r="K49" s="222"/>
      <c r="L49" s="218"/>
    </row>
    <row r="50" spans="1:12" ht="11.25" customHeight="1">
      <c r="A50" s="198"/>
      <c r="B50" s="212" t="s">
        <v>182</v>
      </c>
      <c r="C50" s="220">
        <v>0</v>
      </c>
      <c r="D50" s="220">
        <v>0</v>
      </c>
      <c r="E50" s="220">
        <v>138.19999999999999</v>
      </c>
      <c r="F50" s="220">
        <v>0</v>
      </c>
      <c r="G50" s="220">
        <v>0</v>
      </c>
      <c r="H50" s="220">
        <v>138.19999999999999</v>
      </c>
      <c r="I50" s="220">
        <v>0</v>
      </c>
      <c r="J50" s="221">
        <v>138.19999999999999</v>
      </c>
      <c r="K50" s="222"/>
      <c r="L50" s="218"/>
    </row>
    <row r="51" spans="1:12" ht="11.25" customHeight="1">
      <c r="A51" s="198"/>
      <c r="B51" s="212" t="s">
        <v>180</v>
      </c>
      <c r="C51" s="219">
        <v>0</v>
      </c>
      <c r="D51" s="219">
        <v>0</v>
      </c>
      <c r="E51" s="219">
        <v>0</v>
      </c>
      <c r="F51" s="219">
        <v>0</v>
      </c>
      <c r="G51" s="219">
        <v>0</v>
      </c>
      <c r="H51" s="220">
        <v>0</v>
      </c>
      <c r="I51" s="219">
        <v>0</v>
      </c>
      <c r="J51" s="221">
        <v>0</v>
      </c>
      <c r="K51" s="222"/>
      <c r="L51" s="218"/>
    </row>
    <row r="52" spans="1:12" ht="11.25" customHeight="1">
      <c r="A52" s="198"/>
      <c r="B52" s="212" t="s">
        <v>183</v>
      </c>
      <c r="C52" s="219">
        <v>0</v>
      </c>
      <c r="D52" s="219">
        <v>0</v>
      </c>
      <c r="E52" s="219">
        <v>138.19999999999999</v>
      </c>
      <c r="F52" s="219">
        <v>0</v>
      </c>
      <c r="G52" s="219">
        <v>0</v>
      </c>
      <c r="H52" s="220">
        <v>138.19999999999999</v>
      </c>
      <c r="I52" s="219">
        <v>0</v>
      </c>
      <c r="J52" s="221">
        <v>138.19999999999999</v>
      </c>
      <c r="K52" s="222"/>
      <c r="L52" s="218"/>
    </row>
    <row r="53" spans="1:12" ht="7.5" customHeight="1">
      <c r="A53" s="198"/>
      <c r="B53" s="212"/>
      <c r="C53" s="220"/>
      <c r="D53" s="220"/>
      <c r="E53" s="220"/>
      <c r="F53" s="220"/>
      <c r="G53" s="220"/>
      <c r="H53" s="220"/>
      <c r="I53" s="220"/>
      <c r="J53" s="221"/>
      <c r="K53" s="222"/>
      <c r="L53" s="218"/>
    </row>
    <row r="54" spans="1:12" ht="11.25" customHeight="1">
      <c r="A54" s="213" t="s">
        <v>184</v>
      </c>
      <c r="B54" s="214" t="s">
        <v>185</v>
      </c>
      <c r="C54" s="215">
        <v>643486.90000000014</v>
      </c>
      <c r="D54" s="215">
        <v>72964.3</v>
      </c>
      <c r="E54" s="215">
        <v>39834.80000000001</v>
      </c>
      <c r="F54" s="215">
        <v>866063.5</v>
      </c>
      <c r="G54" s="215">
        <v>4917.7</v>
      </c>
      <c r="H54" s="215">
        <v>1627267.2000000002</v>
      </c>
      <c r="I54" s="215">
        <v>239053.40000000002</v>
      </c>
      <c r="J54" s="216">
        <v>1866320.6</v>
      </c>
      <c r="K54" s="218"/>
      <c r="L54" s="218"/>
    </row>
    <row r="55" spans="1:12" ht="11.25" customHeight="1">
      <c r="A55" s="213" t="s">
        <v>186</v>
      </c>
      <c r="B55" s="214" t="s">
        <v>187</v>
      </c>
      <c r="C55" s="215">
        <v>703289</v>
      </c>
      <c r="D55" s="215">
        <v>55326.499999999993</v>
      </c>
      <c r="E55" s="215">
        <v>159295.19999999998</v>
      </c>
      <c r="F55" s="215">
        <v>916963.1</v>
      </c>
      <c r="G55" s="215">
        <v>21637.9</v>
      </c>
      <c r="H55" s="215">
        <v>1856511.6999999997</v>
      </c>
      <c r="I55" s="215">
        <v>417196.89999999997</v>
      </c>
      <c r="J55" s="216">
        <v>2273708.5999999996</v>
      </c>
      <c r="K55" s="218"/>
      <c r="L55" s="218"/>
    </row>
    <row r="56" spans="1:12" ht="11.25" customHeight="1">
      <c r="A56" s="213" t="s">
        <v>188</v>
      </c>
      <c r="B56" s="214" t="s">
        <v>189</v>
      </c>
      <c r="C56" s="215">
        <v>-59802.09999999986</v>
      </c>
      <c r="D56" s="215">
        <v>17637.80000000001</v>
      </c>
      <c r="E56" s="215">
        <v>-119460.39999999997</v>
      </c>
      <c r="F56" s="215">
        <v>-50899.599999999977</v>
      </c>
      <c r="G56" s="215">
        <v>-16720.2</v>
      </c>
      <c r="H56" s="215">
        <v>-229244.4999999998</v>
      </c>
      <c r="I56" s="215">
        <v>-178143.49999999994</v>
      </c>
      <c r="J56" s="216">
        <v>-407387.99999999977</v>
      </c>
      <c r="K56" s="218"/>
      <c r="L56" s="218"/>
    </row>
    <row r="57" spans="1:12" ht="6.75" customHeight="1">
      <c r="A57" s="213"/>
      <c r="B57" s="214"/>
      <c r="C57" s="225"/>
      <c r="D57" s="225"/>
      <c r="E57" s="225"/>
      <c r="F57" s="225"/>
      <c r="G57" s="225"/>
      <c r="H57" s="225"/>
      <c r="I57" s="225"/>
      <c r="J57" s="216"/>
      <c r="K57" s="218"/>
      <c r="L57" s="218"/>
    </row>
    <row r="58" spans="1:12" ht="11.25" customHeight="1">
      <c r="A58" s="213" t="s">
        <v>190</v>
      </c>
      <c r="B58" s="214" t="s">
        <v>191</v>
      </c>
      <c r="C58" s="215">
        <v>0</v>
      </c>
      <c r="D58" s="215">
        <v>1559.1</v>
      </c>
      <c r="E58" s="215">
        <v>153710.09999999998</v>
      </c>
      <c r="F58" s="215">
        <v>220070.09999999998</v>
      </c>
      <c r="G58" s="215">
        <v>16720.2</v>
      </c>
      <c r="H58" s="215">
        <v>392059.49999999994</v>
      </c>
      <c r="I58" s="215">
        <v>264978.39999999997</v>
      </c>
      <c r="J58" s="216">
        <v>657037.89999999991</v>
      </c>
      <c r="K58" s="218"/>
      <c r="L58" s="218"/>
    </row>
    <row r="59" spans="1:12" ht="11.25" customHeight="1">
      <c r="A59" s="198"/>
      <c r="B59" s="212" t="s">
        <v>192</v>
      </c>
      <c r="C59" s="219">
        <v>0</v>
      </c>
      <c r="D59" s="219">
        <v>0</v>
      </c>
      <c r="E59" s="219">
        <v>59973.2</v>
      </c>
      <c r="F59" s="219">
        <v>155279.79999999999</v>
      </c>
      <c r="G59" s="219">
        <v>16720.2</v>
      </c>
      <c r="H59" s="220">
        <v>231973.2</v>
      </c>
      <c r="I59" s="219">
        <v>222992.29999999996</v>
      </c>
      <c r="J59" s="221">
        <v>454965.5</v>
      </c>
      <c r="K59" s="222"/>
      <c r="L59" s="218"/>
    </row>
    <row r="60" spans="1:12" ht="11.25" customHeight="1">
      <c r="A60" s="198"/>
      <c r="B60" s="212" t="s">
        <v>193</v>
      </c>
      <c r="C60" s="219">
        <v>0</v>
      </c>
      <c r="D60" s="219">
        <v>767.8</v>
      </c>
      <c r="E60" s="219">
        <v>2288</v>
      </c>
      <c r="F60" s="219">
        <v>0</v>
      </c>
      <c r="G60" s="219">
        <v>0</v>
      </c>
      <c r="H60" s="220">
        <v>3055.8</v>
      </c>
      <c r="I60" s="226">
        <v>5088.8</v>
      </c>
      <c r="J60" s="221">
        <v>8144.6</v>
      </c>
      <c r="K60" s="222"/>
      <c r="L60" s="218"/>
    </row>
    <row r="61" spans="1:12" ht="11.25" customHeight="1">
      <c r="A61" s="198"/>
      <c r="B61" s="212" t="s">
        <v>194</v>
      </c>
      <c r="C61" s="219">
        <v>0</v>
      </c>
      <c r="D61" s="219">
        <v>91.3</v>
      </c>
      <c r="E61" s="219">
        <v>2</v>
      </c>
      <c r="F61" s="219">
        <v>0</v>
      </c>
      <c r="G61" s="219">
        <v>0</v>
      </c>
      <c r="H61" s="220">
        <v>93.3</v>
      </c>
      <c r="I61" s="219">
        <v>10208</v>
      </c>
      <c r="J61" s="221">
        <v>10301.299999999999</v>
      </c>
      <c r="K61" s="222"/>
      <c r="L61" s="218"/>
    </row>
    <row r="62" spans="1:12" ht="11.25" customHeight="1">
      <c r="A62" s="198"/>
      <c r="B62" s="212" t="s">
        <v>195</v>
      </c>
      <c r="C62" s="219">
        <v>0</v>
      </c>
      <c r="D62" s="219">
        <v>700</v>
      </c>
      <c r="E62" s="219">
        <v>66628.899999999994</v>
      </c>
      <c r="F62" s="219">
        <v>64790.299999999996</v>
      </c>
      <c r="G62" s="219">
        <v>0</v>
      </c>
      <c r="H62" s="220">
        <v>132119.19999999998</v>
      </c>
      <c r="I62" s="219">
        <v>26689.300000000003</v>
      </c>
      <c r="J62" s="221">
        <v>158808.5</v>
      </c>
      <c r="K62" s="222"/>
      <c r="L62" s="218"/>
    </row>
    <row r="63" spans="1:12" ht="11.25" customHeight="1">
      <c r="A63" s="198"/>
      <c r="B63" s="212" t="s">
        <v>196</v>
      </c>
      <c r="C63" s="219">
        <v>0</v>
      </c>
      <c r="D63" s="219">
        <v>0</v>
      </c>
      <c r="E63" s="219">
        <v>0</v>
      </c>
      <c r="F63" s="219">
        <v>0</v>
      </c>
      <c r="G63" s="219">
        <v>0</v>
      </c>
      <c r="H63" s="220">
        <v>0</v>
      </c>
      <c r="I63" s="219">
        <v>0</v>
      </c>
      <c r="J63" s="221">
        <v>0</v>
      </c>
      <c r="K63" s="222"/>
      <c r="L63" s="218"/>
    </row>
    <row r="64" spans="1:12" ht="12" customHeight="1">
      <c r="A64" s="198"/>
      <c r="B64" s="212" t="s">
        <v>197</v>
      </c>
      <c r="C64" s="219">
        <v>0</v>
      </c>
      <c r="D64" s="219">
        <v>0</v>
      </c>
      <c r="E64" s="219">
        <v>24818</v>
      </c>
      <c r="F64" s="219">
        <v>0</v>
      </c>
      <c r="G64" s="219">
        <v>0</v>
      </c>
      <c r="H64" s="220">
        <v>24818</v>
      </c>
      <c r="I64" s="219">
        <v>0</v>
      </c>
      <c r="J64" s="221">
        <v>24818</v>
      </c>
      <c r="K64" s="218"/>
      <c r="L64" s="218"/>
    </row>
    <row r="65" spans="1:12" ht="11.25" customHeight="1">
      <c r="A65" s="213" t="s">
        <v>198</v>
      </c>
      <c r="B65" s="214" t="s">
        <v>199</v>
      </c>
      <c r="C65" s="215">
        <v>454965.5</v>
      </c>
      <c r="D65" s="215">
        <v>8144.6</v>
      </c>
      <c r="E65" s="215">
        <v>10301.299999999999</v>
      </c>
      <c r="F65" s="215">
        <v>158808.5</v>
      </c>
      <c r="G65" s="215">
        <v>0</v>
      </c>
      <c r="H65" s="215">
        <v>632219.89999999991</v>
      </c>
      <c r="I65" s="215">
        <v>24818</v>
      </c>
      <c r="J65" s="216">
        <v>657037.89999999991</v>
      </c>
      <c r="K65" s="218"/>
      <c r="L65" s="218"/>
    </row>
    <row r="66" spans="1:12" ht="6.75" customHeight="1">
      <c r="A66" s="213"/>
      <c r="B66" s="214"/>
      <c r="C66" s="215"/>
      <c r="D66" s="215"/>
      <c r="E66" s="215"/>
      <c r="F66" s="215"/>
      <c r="G66" s="215"/>
      <c r="H66" s="215"/>
      <c r="I66" s="215"/>
      <c r="J66" s="216"/>
      <c r="K66" s="218"/>
      <c r="L66" s="218"/>
    </row>
    <row r="67" spans="1:12" ht="12" customHeight="1">
      <c r="A67" s="213" t="s">
        <v>200</v>
      </c>
      <c r="B67" s="214" t="s">
        <v>201</v>
      </c>
      <c r="C67" s="225">
        <v>643486.90000000014</v>
      </c>
      <c r="D67" s="225">
        <v>74523.400000000009</v>
      </c>
      <c r="E67" s="225">
        <v>193544.9</v>
      </c>
      <c r="F67" s="225">
        <v>1086133.6000000001</v>
      </c>
      <c r="G67" s="225">
        <v>21637.9</v>
      </c>
      <c r="H67" s="215">
        <v>2019326.7000000002</v>
      </c>
      <c r="I67" s="225">
        <v>504031.8</v>
      </c>
      <c r="J67" s="216">
        <v>2523358.5</v>
      </c>
      <c r="K67" s="218"/>
      <c r="L67" s="218"/>
    </row>
    <row r="68" spans="1:12" ht="12.75" customHeight="1">
      <c r="A68" s="213" t="s">
        <v>202</v>
      </c>
      <c r="B68" s="214" t="s">
        <v>203</v>
      </c>
      <c r="C68" s="215">
        <v>1083250.8</v>
      </c>
      <c r="D68" s="215">
        <v>63471.099999999991</v>
      </c>
      <c r="E68" s="215">
        <v>169399.49999999997</v>
      </c>
      <c r="F68" s="215">
        <v>1075771.6000000001</v>
      </c>
      <c r="G68" s="215">
        <v>21637.9</v>
      </c>
      <c r="H68" s="215">
        <v>2413530.9</v>
      </c>
      <c r="I68" s="215">
        <v>441200.39999999997</v>
      </c>
      <c r="J68" s="216">
        <v>2854731.3</v>
      </c>
      <c r="K68" s="218"/>
      <c r="L68" s="218"/>
    </row>
    <row r="69" spans="1:12" ht="15" customHeight="1" thickBot="1">
      <c r="A69" s="213" t="s">
        <v>204</v>
      </c>
      <c r="B69" s="214" t="s">
        <v>205</v>
      </c>
      <c r="C69" s="225">
        <v>1158254.5</v>
      </c>
      <c r="D69" s="225">
        <v>63471.099999999991</v>
      </c>
      <c r="E69" s="225">
        <v>169596.49999999997</v>
      </c>
      <c r="F69" s="225">
        <v>1075771.6000000001</v>
      </c>
      <c r="G69" s="225">
        <v>21637.9</v>
      </c>
      <c r="H69" s="215">
        <v>2488731.6</v>
      </c>
      <c r="I69" s="225">
        <v>442014.89999999997</v>
      </c>
      <c r="J69" s="216">
        <v>2930746.5</v>
      </c>
      <c r="K69" s="218"/>
      <c r="L69" s="218"/>
    </row>
    <row r="70" spans="1:12" s="231" customFormat="1" ht="17.25" customHeight="1">
      <c r="A70" s="227" t="s">
        <v>206</v>
      </c>
      <c r="B70" s="228" t="s">
        <v>207</v>
      </c>
      <c r="C70" s="229">
        <v>-439763.89999999991</v>
      </c>
      <c r="D70" s="229">
        <v>11052.300000000017</v>
      </c>
      <c r="E70" s="229">
        <v>24145.400000000023</v>
      </c>
      <c r="F70" s="229">
        <v>10362</v>
      </c>
      <c r="G70" s="229">
        <v>0</v>
      </c>
      <c r="H70" s="229">
        <v>-394204.19999999984</v>
      </c>
      <c r="I70" s="229">
        <v>62831.400000000023</v>
      </c>
      <c r="J70" s="230">
        <v>-331372.79999999981</v>
      </c>
      <c r="K70" s="218"/>
      <c r="L70" s="218"/>
    </row>
    <row r="71" spans="1:12" ht="17.25" customHeight="1" thickBot="1">
      <c r="A71" s="232" t="s">
        <v>208</v>
      </c>
      <c r="B71" s="233" t="s">
        <v>209</v>
      </c>
      <c r="C71" s="234">
        <v>-514767.59999999986</v>
      </c>
      <c r="D71" s="234">
        <v>11052.300000000017</v>
      </c>
      <c r="E71" s="234">
        <v>23948.400000000023</v>
      </c>
      <c r="F71" s="234">
        <v>10362</v>
      </c>
      <c r="G71" s="234">
        <v>0</v>
      </c>
      <c r="H71" s="234">
        <v>-469404.89999999979</v>
      </c>
      <c r="I71" s="234">
        <v>62016.900000000023</v>
      </c>
      <c r="J71" s="235">
        <v>-407387.99999999977</v>
      </c>
      <c r="K71" s="218"/>
      <c r="L71" s="218"/>
    </row>
    <row r="72" spans="1:12" ht="3.95" customHeight="1">
      <c r="A72" s="236"/>
      <c r="B72" s="237"/>
      <c r="C72" s="238"/>
      <c r="D72" s="238"/>
      <c r="E72" s="238"/>
      <c r="F72" s="238"/>
      <c r="G72" s="238"/>
      <c r="H72" s="238"/>
      <c r="I72" s="238"/>
      <c r="J72" s="239"/>
      <c r="L72" s="218"/>
    </row>
    <row r="73" spans="1:12">
      <c r="A73" s="240"/>
      <c r="B73" s="241" t="s">
        <v>210</v>
      </c>
      <c r="C73" s="219">
        <v>0</v>
      </c>
      <c r="D73" s="219">
        <v>0</v>
      </c>
      <c r="E73" s="219">
        <v>0</v>
      </c>
      <c r="F73" s="219">
        <v>0</v>
      </c>
      <c r="G73" s="219">
        <v>0</v>
      </c>
      <c r="H73" s="220">
        <v>0</v>
      </c>
      <c r="I73" s="219">
        <v>0</v>
      </c>
      <c r="J73" s="221">
        <v>0</v>
      </c>
      <c r="L73" s="218"/>
    </row>
    <row r="74" spans="1:12">
      <c r="A74" s="240"/>
      <c r="B74" s="241" t="s">
        <v>211</v>
      </c>
      <c r="C74" s="219">
        <v>0</v>
      </c>
      <c r="D74" s="219">
        <v>0</v>
      </c>
      <c r="E74" s="219">
        <v>21.1</v>
      </c>
      <c r="F74" s="219">
        <v>11321.1</v>
      </c>
      <c r="G74" s="219">
        <v>0</v>
      </c>
      <c r="H74" s="220">
        <v>11342.2</v>
      </c>
      <c r="I74" s="219">
        <v>0</v>
      </c>
      <c r="J74" s="221">
        <v>11342.2</v>
      </c>
      <c r="L74" s="218"/>
    </row>
    <row r="75" spans="1:12" ht="12.75" customHeight="1">
      <c r="A75" s="240"/>
      <c r="B75" s="241" t="s">
        <v>212</v>
      </c>
      <c r="C75" s="219">
        <v>10969.6</v>
      </c>
      <c r="D75" s="219">
        <v>0</v>
      </c>
      <c r="E75" s="219">
        <v>0</v>
      </c>
      <c r="F75" s="219">
        <v>0</v>
      </c>
      <c r="G75" s="219">
        <v>0</v>
      </c>
      <c r="H75" s="220">
        <v>10969.6</v>
      </c>
      <c r="I75" s="219">
        <v>372.6</v>
      </c>
      <c r="J75" s="221">
        <v>11342.2</v>
      </c>
      <c r="L75" s="218"/>
    </row>
    <row r="76" spans="1:12" ht="3.95" customHeight="1" thickBot="1">
      <c r="A76" s="242"/>
      <c r="B76" s="243"/>
      <c r="C76" s="244"/>
      <c r="D76" s="244"/>
      <c r="E76" s="244"/>
      <c r="F76" s="244"/>
      <c r="G76" s="244"/>
      <c r="H76" s="244"/>
      <c r="I76" s="244"/>
      <c r="J76" s="245"/>
    </row>
    <row r="77" spans="1:12" s="269" customFormat="1" ht="14.25" customHeight="1">
      <c r="A77" s="264" t="s">
        <v>222</v>
      </c>
      <c r="B77" s="265" t="s">
        <v>223</v>
      </c>
      <c r="C77" s="266">
        <v>2490004.2000000002</v>
      </c>
      <c r="D77" s="266">
        <v>12483.5</v>
      </c>
      <c r="E77" s="266">
        <v>75035.199999999997</v>
      </c>
      <c r="F77" s="266">
        <v>26403.3</v>
      </c>
      <c r="G77" s="266">
        <v>0</v>
      </c>
      <c r="H77" s="266">
        <v>2603926.2000000002</v>
      </c>
      <c r="I77" s="266">
        <v>174506.80000000002</v>
      </c>
      <c r="J77" s="267">
        <v>2778433</v>
      </c>
      <c r="K77" s="268"/>
      <c r="L77" s="312">
        <f>+J77-[1]AIF!$J74</f>
        <v>0</v>
      </c>
    </row>
    <row r="78" spans="1:12" s="269" customFormat="1">
      <c r="A78" s="270"/>
      <c r="B78" s="271" t="s">
        <v>224</v>
      </c>
      <c r="C78" s="272">
        <v>560751.19999999995</v>
      </c>
      <c r="D78" s="273">
        <v>0</v>
      </c>
      <c r="E78" s="273">
        <v>75035.199999999997</v>
      </c>
      <c r="F78" s="273">
        <v>23870.3</v>
      </c>
      <c r="G78" s="274">
        <v>0</v>
      </c>
      <c r="H78" s="274">
        <v>659656.69999999995</v>
      </c>
      <c r="I78" s="274">
        <v>151317.1</v>
      </c>
      <c r="J78" s="275">
        <v>810973.79999999993</v>
      </c>
      <c r="K78" s="268"/>
      <c r="L78" s="312">
        <f>+J78-[1]AIF!$J75</f>
        <v>0</v>
      </c>
    </row>
    <row r="79" spans="1:12" s="269" customFormat="1">
      <c r="A79" s="270"/>
      <c r="B79" s="271" t="s">
        <v>225</v>
      </c>
      <c r="C79" s="276">
        <v>1929253.0000000002</v>
      </c>
      <c r="D79" s="274">
        <v>12483.5</v>
      </c>
      <c r="E79" s="274">
        <v>0</v>
      </c>
      <c r="F79" s="274">
        <v>0</v>
      </c>
      <c r="G79" s="274">
        <v>0</v>
      </c>
      <c r="H79" s="274">
        <v>1941736.5000000002</v>
      </c>
      <c r="I79" s="274">
        <v>23189.7</v>
      </c>
      <c r="J79" s="275">
        <v>1964926.2000000002</v>
      </c>
      <c r="K79" s="268"/>
      <c r="L79" s="312">
        <f>+J79-[1]AIF!$J76</f>
        <v>0</v>
      </c>
    </row>
    <row r="80" spans="1:12" s="269" customFormat="1">
      <c r="A80" s="270"/>
      <c r="B80" s="271" t="s">
        <v>226</v>
      </c>
      <c r="C80" s="272">
        <v>731003.9</v>
      </c>
      <c r="D80" s="273">
        <v>0</v>
      </c>
      <c r="E80" s="273">
        <v>0</v>
      </c>
      <c r="F80" s="273">
        <v>0</v>
      </c>
      <c r="G80" s="273">
        <v>0</v>
      </c>
      <c r="H80" s="274">
        <v>731003.9</v>
      </c>
      <c r="I80" s="274">
        <v>0</v>
      </c>
      <c r="J80" s="275">
        <v>731003.9</v>
      </c>
      <c r="K80" s="268"/>
      <c r="L80" s="312">
        <f>+J80-[1]AIF!$J77</f>
        <v>0</v>
      </c>
    </row>
    <row r="81" spans="1:13" s="269" customFormat="1">
      <c r="A81" s="270"/>
      <c r="B81" s="271" t="s">
        <v>227</v>
      </c>
      <c r="C81" s="272">
        <v>995597.3</v>
      </c>
      <c r="D81" s="273">
        <v>12483.5</v>
      </c>
      <c r="E81" s="274">
        <v>0</v>
      </c>
      <c r="F81" s="273">
        <v>0</v>
      </c>
      <c r="G81" s="273">
        <v>0</v>
      </c>
      <c r="H81" s="274">
        <v>1008080.8</v>
      </c>
      <c r="I81" s="274">
        <v>2669.4</v>
      </c>
      <c r="J81" s="275">
        <v>1010750.2000000001</v>
      </c>
      <c r="K81" s="268"/>
      <c r="L81" s="312">
        <f>+J81-[1]AIF!$J78</f>
        <v>0</v>
      </c>
      <c r="M81" s="277"/>
    </row>
    <row r="82" spans="1:13" s="279" customFormat="1">
      <c r="A82" s="270"/>
      <c r="B82" s="271" t="s">
        <v>228</v>
      </c>
      <c r="C82" s="272">
        <v>202651.8</v>
      </c>
      <c r="D82" s="274">
        <v>0</v>
      </c>
      <c r="E82" s="274">
        <v>0</v>
      </c>
      <c r="F82" s="273">
        <v>0</v>
      </c>
      <c r="G82" s="273">
        <v>0</v>
      </c>
      <c r="H82" s="274">
        <v>202651.8</v>
      </c>
      <c r="I82" s="274">
        <v>20520.3</v>
      </c>
      <c r="J82" s="275">
        <v>223172.09999999998</v>
      </c>
      <c r="K82" s="278"/>
      <c r="L82" s="312">
        <f>+J82-[1]AIF!$J79</f>
        <v>0</v>
      </c>
    </row>
    <row r="83" spans="1:13" s="279" customFormat="1">
      <c r="A83" s="270"/>
      <c r="B83" s="271" t="s">
        <v>229</v>
      </c>
      <c r="C83" s="274">
        <v>0</v>
      </c>
      <c r="D83" s="274">
        <v>0</v>
      </c>
      <c r="E83" s="274">
        <v>0</v>
      </c>
      <c r="F83" s="274">
        <v>0</v>
      </c>
      <c r="G83" s="274">
        <v>0</v>
      </c>
      <c r="H83" s="274">
        <v>0</v>
      </c>
      <c r="I83" s="274">
        <v>0</v>
      </c>
      <c r="J83" s="275">
        <v>0</v>
      </c>
      <c r="K83" s="278"/>
      <c r="L83" s="312">
        <f>+J83-[1]AIF!$J80</f>
        <v>0</v>
      </c>
    </row>
    <row r="84" spans="1:13" s="279" customFormat="1">
      <c r="A84" s="270"/>
      <c r="B84" s="271" t="s">
        <v>230</v>
      </c>
      <c r="C84" s="274">
        <v>0</v>
      </c>
      <c r="D84" s="274">
        <v>0</v>
      </c>
      <c r="E84" s="274">
        <v>0</v>
      </c>
      <c r="F84" s="274">
        <v>2533</v>
      </c>
      <c r="G84" s="274">
        <v>0</v>
      </c>
      <c r="H84" s="274">
        <v>2533</v>
      </c>
      <c r="I84" s="274">
        <v>0</v>
      </c>
      <c r="J84" s="275">
        <v>2533</v>
      </c>
      <c r="K84" s="278"/>
      <c r="L84" s="312">
        <f>+J84-[1]AIF!$J81</f>
        <v>0</v>
      </c>
    </row>
    <row r="85" spans="1:13" s="269" customFormat="1">
      <c r="A85" s="264" t="s">
        <v>231</v>
      </c>
      <c r="B85" s="265" t="s">
        <v>232</v>
      </c>
      <c r="C85" s="280">
        <v>1964267</v>
      </c>
      <c r="D85" s="281">
        <v>23535.8</v>
      </c>
      <c r="E85" s="281">
        <v>99004.7</v>
      </c>
      <c r="F85" s="281">
        <v>48086.400000000001</v>
      </c>
      <c r="G85" s="281">
        <v>0</v>
      </c>
      <c r="H85" s="281">
        <v>2134893.9</v>
      </c>
      <c r="I85" s="281">
        <v>236151.09999999998</v>
      </c>
      <c r="J85" s="267">
        <v>2371045</v>
      </c>
      <c r="K85" s="268"/>
      <c r="L85" s="312">
        <f>+J85-[1]AIF!$J82</f>
        <v>0</v>
      </c>
    </row>
    <row r="86" spans="1:13" s="269" customFormat="1">
      <c r="A86" s="270"/>
      <c r="B86" s="271" t="s">
        <v>182</v>
      </c>
      <c r="C86" s="272">
        <v>12816.4</v>
      </c>
      <c r="D86" s="273">
        <v>23535.8</v>
      </c>
      <c r="E86" s="273">
        <v>98215.5</v>
      </c>
      <c r="F86" s="273">
        <v>31806.6</v>
      </c>
      <c r="G86" s="273">
        <v>0</v>
      </c>
      <c r="H86" s="274">
        <v>166374.30000000002</v>
      </c>
      <c r="I86" s="274">
        <v>169299.8</v>
      </c>
      <c r="J86" s="275">
        <v>335674.1</v>
      </c>
      <c r="K86" s="268"/>
      <c r="L86" s="312">
        <f>+J86-[1]AIF!$J83</f>
        <v>0</v>
      </c>
    </row>
    <row r="87" spans="1:13" s="269" customFormat="1">
      <c r="A87" s="270"/>
      <c r="B87" s="271" t="s">
        <v>233</v>
      </c>
      <c r="C87" s="276">
        <v>1948917.6</v>
      </c>
      <c r="D87" s="274">
        <v>0</v>
      </c>
      <c r="E87" s="274">
        <v>789.2</v>
      </c>
      <c r="F87" s="274">
        <v>16279.800000000001</v>
      </c>
      <c r="G87" s="274">
        <v>0</v>
      </c>
      <c r="H87" s="274">
        <v>1965986.6</v>
      </c>
      <c r="I87" s="274">
        <v>66851.3</v>
      </c>
      <c r="J87" s="275">
        <v>2032837.9000000001</v>
      </c>
      <c r="K87" s="268"/>
      <c r="L87" s="312">
        <f>+J87-[1]AIF!$J84</f>
        <v>0</v>
      </c>
    </row>
    <row r="88" spans="1:13" s="269" customFormat="1">
      <c r="A88" s="270"/>
      <c r="B88" s="271" t="s">
        <v>234</v>
      </c>
      <c r="C88" s="272">
        <v>940772.9</v>
      </c>
      <c r="D88" s="273">
        <v>0</v>
      </c>
      <c r="E88" s="273">
        <v>0</v>
      </c>
      <c r="F88" s="273">
        <v>0</v>
      </c>
      <c r="G88" s="273">
        <v>0</v>
      </c>
      <c r="H88" s="274">
        <v>940772.9</v>
      </c>
      <c r="I88" s="274">
        <v>10548.2</v>
      </c>
      <c r="J88" s="275">
        <v>951321.1</v>
      </c>
      <c r="K88" s="268"/>
      <c r="L88" s="312">
        <f>+J88-[1]AIF!$J85</f>
        <v>0</v>
      </c>
    </row>
    <row r="89" spans="1:13" s="283" customFormat="1">
      <c r="A89" s="270"/>
      <c r="B89" s="271" t="s">
        <v>235</v>
      </c>
      <c r="C89" s="272">
        <v>1007496.3</v>
      </c>
      <c r="D89" s="273">
        <v>0</v>
      </c>
      <c r="E89" s="273">
        <v>573.4</v>
      </c>
      <c r="F89" s="273">
        <v>0</v>
      </c>
      <c r="G89" s="273">
        <v>0</v>
      </c>
      <c r="H89" s="274">
        <v>1008069.7000000001</v>
      </c>
      <c r="I89" s="274">
        <v>39337</v>
      </c>
      <c r="J89" s="275">
        <v>1047406.7000000001</v>
      </c>
      <c r="K89" s="282"/>
      <c r="L89" s="312">
        <f>+J89-[1]AIF!$J86</f>
        <v>0</v>
      </c>
    </row>
    <row r="90" spans="1:13" s="287" customFormat="1">
      <c r="A90" s="284"/>
      <c r="B90" s="271" t="s">
        <v>236</v>
      </c>
      <c r="C90" s="272">
        <v>648.4</v>
      </c>
      <c r="D90" s="273">
        <v>0</v>
      </c>
      <c r="E90" s="273">
        <v>215.8</v>
      </c>
      <c r="F90" s="273">
        <v>16279.800000000001</v>
      </c>
      <c r="G90" s="273">
        <v>0</v>
      </c>
      <c r="H90" s="285">
        <v>17144</v>
      </c>
      <c r="I90" s="274">
        <v>16966.100000000002</v>
      </c>
      <c r="J90" s="275">
        <v>34110.100000000006</v>
      </c>
      <c r="K90" s="286"/>
      <c r="L90" s="312">
        <f>+J90-[1]AIF!$J87</f>
        <v>0</v>
      </c>
    </row>
    <row r="91" spans="1:13" s="287" customFormat="1">
      <c r="A91" s="284"/>
      <c r="B91" s="271" t="s">
        <v>237</v>
      </c>
      <c r="C91" s="276">
        <v>0</v>
      </c>
      <c r="D91" s="276">
        <v>0</v>
      </c>
      <c r="E91" s="276">
        <v>0</v>
      </c>
      <c r="F91" s="276">
        <v>0</v>
      </c>
      <c r="G91" s="276">
        <v>0</v>
      </c>
      <c r="H91" s="288">
        <v>0</v>
      </c>
      <c r="I91" s="276">
        <v>0</v>
      </c>
      <c r="J91" s="275">
        <v>0</v>
      </c>
      <c r="K91" s="286"/>
      <c r="L91" s="312">
        <f>+J91-[1]AIF!$J88</f>
        <v>0</v>
      </c>
    </row>
    <row r="92" spans="1:13" s="295" customFormat="1" ht="13.5" thickBot="1">
      <c r="A92" s="289"/>
      <c r="B92" s="290" t="s">
        <v>238</v>
      </c>
      <c r="C92" s="291">
        <v>2533</v>
      </c>
      <c r="D92" s="291">
        <v>0</v>
      </c>
      <c r="E92" s="291">
        <v>0</v>
      </c>
      <c r="F92" s="291">
        <v>0</v>
      </c>
      <c r="G92" s="291">
        <v>0</v>
      </c>
      <c r="H92" s="291">
        <v>2533</v>
      </c>
      <c r="I92" s="292">
        <v>0</v>
      </c>
      <c r="J92" s="293">
        <v>2533</v>
      </c>
      <c r="K92" s="294"/>
      <c r="L92" s="312">
        <f>+J92-[1]AIF!$J89</f>
        <v>0</v>
      </c>
    </row>
    <row r="93" spans="1:13" ht="15" customHeight="1">
      <c r="A93" s="246"/>
      <c r="B93" s="247"/>
      <c r="C93" s="248"/>
      <c r="D93" s="248"/>
      <c r="E93" s="248"/>
      <c r="F93" s="248"/>
      <c r="G93" s="248"/>
      <c r="H93" s="248"/>
      <c r="I93" s="248"/>
      <c r="J93" s="248"/>
      <c r="K93" s="249"/>
      <c r="L93" s="310"/>
    </row>
    <row r="94" spans="1:13" s="253" customFormat="1" ht="12.75" customHeight="1">
      <c r="A94" s="257" t="s">
        <v>213</v>
      </c>
      <c r="B94" s="257"/>
      <c r="C94" s="257"/>
      <c r="D94" s="257"/>
      <c r="E94" s="257"/>
      <c r="F94" s="258"/>
      <c r="G94" s="258"/>
      <c r="H94" s="257"/>
      <c r="I94" s="257"/>
      <c r="J94" s="257"/>
      <c r="L94" s="313"/>
    </row>
    <row r="95" spans="1:13" s="253" customFormat="1" ht="12.75" customHeight="1">
      <c r="A95" s="257"/>
      <c r="B95" s="306" t="s">
        <v>219</v>
      </c>
      <c r="C95" s="306"/>
      <c r="D95" s="306"/>
      <c r="E95" s="306"/>
      <c r="F95" s="306"/>
      <c r="G95" s="306"/>
      <c r="H95" s="306"/>
      <c r="I95" s="306"/>
      <c r="J95" s="306"/>
      <c r="L95" s="313"/>
    </row>
    <row r="96" spans="1:13" s="253" customFormat="1" ht="12.75" customHeight="1">
      <c r="A96" s="257"/>
      <c r="B96" s="302" t="s">
        <v>220</v>
      </c>
      <c r="C96" s="302"/>
      <c r="D96" s="302"/>
      <c r="E96" s="302"/>
      <c r="F96" s="302"/>
      <c r="G96" s="302"/>
      <c r="H96" s="302"/>
      <c r="I96" s="302"/>
      <c r="J96" s="302"/>
    </row>
    <row r="97" spans="1:12" s="253" customFormat="1" ht="8.25" customHeight="1">
      <c r="A97" s="259"/>
      <c r="B97" s="260"/>
      <c r="C97" s="261"/>
      <c r="D97" s="261"/>
      <c r="E97" s="261"/>
      <c r="F97" s="262"/>
      <c r="G97" s="262"/>
      <c r="H97" s="261"/>
      <c r="I97" s="261"/>
      <c r="J97" s="261"/>
    </row>
    <row r="98" spans="1:12" s="253" customFormat="1" ht="12" customHeight="1">
      <c r="A98" s="263" t="s">
        <v>221</v>
      </c>
      <c r="B98" s="257"/>
      <c r="C98" s="257"/>
      <c r="D98" s="257"/>
      <c r="E98" s="257"/>
      <c r="F98" s="258"/>
      <c r="G98" s="258"/>
      <c r="H98" s="257"/>
      <c r="I98" s="257"/>
      <c r="J98" s="257"/>
      <c r="K98" s="254"/>
    </row>
    <row r="99" spans="1:12" ht="8.25" customHeight="1">
      <c r="A99" s="251"/>
      <c r="B99" s="252"/>
      <c r="C99" s="252"/>
      <c r="D99" s="252"/>
      <c r="E99" s="252"/>
      <c r="F99" s="252"/>
      <c r="G99" s="252"/>
      <c r="H99" s="252"/>
      <c r="I99" s="252"/>
      <c r="J99" s="252"/>
    </row>
    <row r="100" spans="1:12">
      <c r="A100" s="250"/>
      <c r="B100" s="250"/>
      <c r="C100" s="250"/>
      <c r="D100" s="250"/>
      <c r="E100" s="250"/>
      <c r="F100" s="250"/>
      <c r="G100" s="250"/>
      <c r="H100" s="250"/>
      <c r="I100" s="250"/>
      <c r="J100" s="250"/>
    </row>
    <row r="101" spans="1:12">
      <c r="A101" s="251"/>
      <c r="B101" s="252"/>
      <c r="C101" s="309"/>
      <c r="D101" s="309"/>
      <c r="E101" s="309"/>
      <c r="F101" s="309"/>
      <c r="G101" s="309"/>
      <c r="H101" s="309"/>
      <c r="I101" s="309"/>
      <c r="J101" s="309"/>
      <c r="K101" s="310"/>
      <c r="L101" s="310"/>
    </row>
    <row r="102" spans="1:12">
      <c r="C102" s="309">
        <f>+C71+C77-C85-C75+C74</f>
        <v>3.2559910323470831E-10</v>
      </c>
      <c r="D102" s="309">
        <f t="shared" ref="D102:J102" si="0">+D71+D77-D85-D75+D74</f>
        <v>1.8189894035458565E-11</v>
      </c>
      <c r="E102" s="309">
        <f t="shared" si="0"/>
        <v>2.3284485450858483E-11</v>
      </c>
      <c r="F102" s="309">
        <f t="shared" si="0"/>
        <v>0</v>
      </c>
      <c r="G102" s="309">
        <f t="shared" si="0"/>
        <v>0</v>
      </c>
      <c r="H102" s="309">
        <f t="shared" si="0"/>
        <v>3.7289282772690058E-10</v>
      </c>
      <c r="I102" s="309">
        <f t="shared" si="0"/>
        <v>6.4005689637269825E-11</v>
      </c>
      <c r="J102" s="309">
        <f t="shared" si="0"/>
        <v>0</v>
      </c>
      <c r="K102" s="310"/>
      <c r="L102" s="310"/>
    </row>
    <row r="103" spans="1:12">
      <c r="C103" s="310"/>
      <c r="D103" s="310"/>
      <c r="E103" s="310"/>
      <c r="F103" s="310"/>
      <c r="G103" s="310"/>
      <c r="H103" s="310"/>
      <c r="I103" s="310"/>
      <c r="J103" s="310"/>
      <c r="K103" s="310"/>
      <c r="L103" s="310"/>
    </row>
    <row r="104" spans="1:12">
      <c r="C104" s="311">
        <f>SUM(C80:C84)+C78-SUM(C88:C92)-C86+C71+C74+C73-C75</f>
        <v>2.0918378140777349E-10</v>
      </c>
      <c r="D104" s="311">
        <f t="shared" ref="D104:J104" si="1">SUM(D80:D84)+D78-SUM(D88:D92)-D86+D71+D74+D73-D75</f>
        <v>1.8189894035458565E-11</v>
      </c>
      <c r="E104" s="311">
        <f t="shared" si="1"/>
        <v>2.3284485450858483E-11</v>
      </c>
      <c r="F104" s="311">
        <f>SUM(F80:F84)+F78-SUM(F88:F92)-F86+F71+F74+F73-F75</f>
        <v>1.8189894035458565E-12</v>
      </c>
      <c r="G104" s="311">
        <f t="shared" si="1"/>
        <v>0</v>
      </c>
      <c r="H104" s="311">
        <f t="shared" si="1"/>
        <v>2.5647750589996576E-10</v>
      </c>
      <c r="I104" s="311">
        <f t="shared" si="1"/>
        <v>4.9453774408902973E-11</v>
      </c>
      <c r="J104" s="311">
        <f t="shared" si="1"/>
        <v>1.1641532182693481E-10</v>
      </c>
      <c r="K104" s="310"/>
      <c r="L104" s="310"/>
    </row>
    <row r="105" spans="1:12">
      <c r="C105" s="311">
        <f>+C85-[1]AIF!C$82</f>
        <v>0</v>
      </c>
      <c r="D105" s="311">
        <f>+D85-[1]AIF!D$82</f>
        <v>0</v>
      </c>
      <c r="E105" s="311">
        <f>+E85-[1]AIF!E$82</f>
        <v>0</v>
      </c>
      <c r="F105" s="311">
        <f>+F85-[1]AIF!F$82</f>
        <v>0</v>
      </c>
      <c r="G105" s="311">
        <f>+G85-[1]AIF!G$82</f>
        <v>0</v>
      </c>
      <c r="H105" s="311">
        <f>+H85-[1]AIF!H$82</f>
        <v>0</v>
      </c>
      <c r="I105" s="311">
        <f>+I85-[1]AIF!I$82</f>
        <v>0</v>
      </c>
      <c r="J105" s="311">
        <f>+J85-[1]AIF!J$82</f>
        <v>0</v>
      </c>
      <c r="K105" s="310"/>
      <c r="L105" s="310"/>
    </row>
    <row r="106" spans="1:12">
      <c r="C106" s="311">
        <f>+C77-[1]AIF!C$74</f>
        <v>0</v>
      </c>
      <c r="D106" s="311">
        <f>+D77-[1]AIF!D$74</f>
        <v>0</v>
      </c>
      <c r="E106" s="311">
        <f>+E77-[1]AIF!E$74</f>
        <v>0</v>
      </c>
      <c r="F106" s="311">
        <f>+F77-[1]AIF!F$74</f>
        <v>0</v>
      </c>
      <c r="G106" s="311">
        <f>+G77-[1]AIF!G$74</f>
        <v>0</v>
      </c>
      <c r="H106" s="311">
        <f>+H77-[1]AIF!H$74</f>
        <v>0</v>
      </c>
      <c r="I106" s="311">
        <f>+I77-[1]AIF!I$74</f>
        <v>0</v>
      </c>
      <c r="J106" s="311">
        <f>+J77-[1]AIF!J$74</f>
        <v>0</v>
      </c>
      <c r="K106" s="310"/>
      <c r="L106" s="310"/>
    </row>
    <row r="107" spans="1:12">
      <c r="C107" s="311">
        <f>+C85-C86-C87-C91-C92</f>
        <v>0</v>
      </c>
      <c r="D107" s="311">
        <f>+D85-D86-D87-D91-D92</f>
        <v>0</v>
      </c>
      <c r="E107" s="311">
        <f>+E85-E86-E87-E91-E92</f>
        <v>-2.9558577807620168E-12</v>
      </c>
      <c r="F107" s="311">
        <f t="shared" ref="F107:J107" si="2">+F85-F86-F87-F91-F92</f>
        <v>1.8189894035458565E-12</v>
      </c>
      <c r="G107" s="311">
        <f t="shared" si="2"/>
        <v>0</v>
      </c>
      <c r="H107" s="311">
        <f>+H85-H86-H87-H91-H92</f>
        <v>-2.3283064365386963E-10</v>
      </c>
      <c r="I107" s="311">
        <f t="shared" si="2"/>
        <v>-1.4551915228366852E-11</v>
      </c>
      <c r="J107" s="311">
        <f t="shared" si="2"/>
        <v>-2.3283064365386963E-10</v>
      </c>
      <c r="K107" s="310"/>
      <c r="L107" s="310"/>
    </row>
    <row r="108" spans="1:12">
      <c r="C108" s="311">
        <f>+C77-C78-C79-C83-C84</f>
        <v>0</v>
      </c>
      <c r="D108" s="311">
        <f t="shared" ref="D108:J108" si="3">+D77-D78-D79-D83-D84</f>
        <v>0</v>
      </c>
      <c r="E108" s="311">
        <f t="shared" si="3"/>
        <v>0</v>
      </c>
      <c r="F108" s="311">
        <f t="shared" si="3"/>
        <v>0</v>
      </c>
      <c r="G108" s="311">
        <f t="shared" si="3"/>
        <v>0</v>
      </c>
      <c r="H108" s="311">
        <f t="shared" si="3"/>
        <v>0</v>
      </c>
      <c r="I108" s="311">
        <f t="shared" si="3"/>
        <v>1.0913936421275139E-11</v>
      </c>
      <c r="J108" s="311">
        <f t="shared" si="3"/>
        <v>0</v>
      </c>
      <c r="K108" s="310"/>
      <c r="L108" s="310"/>
    </row>
    <row r="109" spans="1:12">
      <c r="C109" s="310"/>
      <c r="D109" s="310"/>
      <c r="E109" s="310"/>
      <c r="F109" s="310"/>
      <c r="G109" s="310"/>
      <c r="H109" s="310"/>
      <c r="I109" s="310"/>
      <c r="J109" s="310"/>
      <c r="K109" s="310"/>
      <c r="L109" s="310"/>
    </row>
  </sheetData>
  <mergeCells count="6">
    <mergeCell ref="B96:J96"/>
    <mergeCell ref="A3:J3"/>
    <mergeCell ref="A4:J4"/>
    <mergeCell ref="A5:J5"/>
    <mergeCell ref="C6:H6"/>
    <mergeCell ref="B95:J95"/>
  </mergeCells>
  <printOptions horizontalCentered="1"/>
  <pageMargins left="0.19685039370078741" right="0.19685039370078741" top="0.98425196850393704" bottom="0.19685039370078741" header="0" footer="0"/>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99"/>
  <sheetViews>
    <sheetView topLeftCell="B4" zoomScale="90" zoomScaleNormal="90" workbookViewId="0">
      <selection activeCell="S74" sqref="S74"/>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6.5703125" style="157" bestFit="1" customWidth="1"/>
    <col min="8" max="8" width="13.28515625" style="158" customWidth="1"/>
    <col min="9" max="9" width="11.42578125" style="131"/>
    <col min="10" max="10" width="12.42578125" style="150" bestFit="1" customWidth="1"/>
    <col min="11" max="11" width="2.42578125" style="131" customWidth="1"/>
    <col min="12" max="13" width="13.28515625" style="131" customWidth="1"/>
    <col min="14" max="14" width="11.42578125" style="131"/>
    <col min="15" max="15" width="13" style="131" bestFit="1" customWidth="1"/>
    <col min="16" max="16" width="11.42578125" style="255"/>
    <col min="17" max="18" width="11.42578125" style="131"/>
  </cols>
  <sheetData>
    <row r="1" spans="2:16" ht="15">
      <c r="B1" s="183"/>
      <c r="C1" s="183"/>
      <c r="D1" s="183"/>
      <c r="E1" s="183"/>
      <c r="F1" s="183"/>
    </row>
    <row r="2" spans="2:16" s="14" customFormat="1" ht="21">
      <c r="C2" s="298"/>
      <c r="D2" s="298"/>
      <c r="E2" s="298"/>
      <c r="F2" s="298"/>
      <c r="G2" s="298"/>
      <c r="H2" s="298"/>
      <c r="I2" s="298"/>
      <c r="J2" s="298"/>
      <c r="K2" s="298"/>
      <c r="L2" s="298"/>
      <c r="M2" s="298"/>
      <c r="N2" s="298"/>
      <c r="O2" s="298"/>
      <c r="P2" s="255"/>
    </row>
    <row r="3" spans="2:16" s="14" customFormat="1" ht="16.5" customHeight="1">
      <c r="C3" s="307" t="s">
        <v>216</v>
      </c>
      <c r="D3" s="307"/>
      <c r="E3" s="307"/>
      <c r="F3" s="307"/>
      <c r="G3" s="307"/>
      <c r="H3" s="307"/>
      <c r="I3" s="307"/>
      <c r="J3" s="307"/>
      <c r="K3" s="307"/>
      <c r="L3" s="307"/>
      <c r="M3" s="307"/>
      <c r="N3" s="307"/>
      <c r="O3" s="307"/>
      <c r="P3" s="255"/>
    </row>
    <row r="4" spans="2:16" s="14" customFormat="1" ht="3.75" customHeight="1">
      <c r="C4" s="15"/>
      <c r="D4" s="15"/>
      <c r="E4" s="15"/>
      <c r="F4" s="15"/>
      <c r="G4" s="159"/>
      <c r="H4" s="160"/>
      <c r="I4" s="15"/>
      <c r="J4" s="151"/>
      <c r="K4" s="15"/>
      <c r="L4" s="15"/>
      <c r="M4" s="93"/>
      <c r="N4" s="15"/>
      <c r="O4" s="15"/>
      <c r="P4" s="255"/>
    </row>
    <row r="5" spans="2:16" s="14" customFormat="1">
      <c r="E5" s="16"/>
      <c r="F5" s="17"/>
      <c r="G5" s="300" t="s">
        <v>44</v>
      </c>
      <c r="H5" s="300"/>
      <c r="I5" s="300" t="s">
        <v>45</v>
      </c>
      <c r="J5" s="300"/>
      <c r="K5" s="15"/>
      <c r="L5" s="301" t="s">
        <v>46</v>
      </c>
      <c r="M5" s="301"/>
      <c r="N5" s="300" t="s">
        <v>45</v>
      </c>
      <c r="O5" s="300"/>
      <c r="P5" s="255"/>
    </row>
    <row r="6" spans="2:16" s="14" customFormat="1" ht="15.75" customHeight="1">
      <c r="E6" s="16"/>
      <c r="F6" s="17"/>
      <c r="G6" s="67">
        <v>45017</v>
      </c>
      <c r="H6" s="67">
        <v>44652</v>
      </c>
      <c r="I6" s="19" t="s">
        <v>47</v>
      </c>
      <c r="J6" s="164" t="s">
        <v>48</v>
      </c>
      <c r="K6" s="19"/>
      <c r="L6" s="165">
        <v>2023</v>
      </c>
      <c r="M6" s="165">
        <v>2022</v>
      </c>
      <c r="N6" s="19" t="s">
        <v>47</v>
      </c>
      <c r="O6" s="19" t="s">
        <v>48</v>
      </c>
      <c r="P6" s="255"/>
    </row>
    <row r="7" spans="2:16" s="14" customFormat="1" ht="6" customHeight="1">
      <c r="C7" s="21"/>
      <c r="D7" s="21"/>
      <c r="E7" s="21"/>
      <c r="F7" s="22"/>
      <c r="G7" s="166"/>
      <c r="H7" s="167"/>
      <c r="I7" s="19"/>
      <c r="J7" s="168"/>
      <c r="K7" s="15"/>
      <c r="L7" s="169"/>
      <c r="M7" s="170"/>
      <c r="N7" s="15"/>
      <c r="O7" s="15"/>
      <c r="P7" s="255"/>
    </row>
    <row r="8" spans="2:16">
      <c r="B8" s="23" t="s">
        <v>0</v>
      </c>
      <c r="C8" s="23"/>
      <c r="D8" s="23"/>
      <c r="E8" s="23"/>
      <c r="F8" s="23"/>
      <c r="G8" s="145">
        <v>1866320.6</v>
      </c>
      <c r="H8" s="145">
        <v>1085581.7999999998</v>
      </c>
      <c r="I8" s="25">
        <f>(+G8/H8-1)</f>
        <v>0.71918928633475665</v>
      </c>
      <c r="J8" s="171">
        <f>+G8-H8</f>
        <v>780738.80000000028</v>
      </c>
      <c r="K8" s="26"/>
      <c r="L8" s="145">
        <v>6886692.2000000011</v>
      </c>
      <c r="M8" s="145">
        <v>3901906.6999999997</v>
      </c>
      <c r="N8" s="25">
        <f>(+L8/M8-1)</f>
        <v>0.76495563053827031</v>
      </c>
      <c r="O8" s="24">
        <f>+L8-M8</f>
        <v>2984785.5000000014</v>
      </c>
    </row>
    <row r="9" spans="2:16" ht="15">
      <c r="B9" s="27"/>
      <c r="C9" s="27" t="s">
        <v>1</v>
      </c>
      <c r="D9" s="27"/>
      <c r="E9" s="27"/>
      <c r="F9" s="27"/>
      <c r="G9" s="146">
        <v>1697561.4000000001</v>
      </c>
      <c r="H9" s="146">
        <v>903591.50000000012</v>
      </c>
      <c r="I9" s="29">
        <f>(+G9/H9-1)</f>
        <v>0.87868234705616421</v>
      </c>
      <c r="J9" s="172">
        <f>+G9-H9</f>
        <v>793969.9</v>
      </c>
      <c r="K9" s="30"/>
      <c r="L9" s="146">
        <v>6255848.1000000006</v>
      </c>
      <c r="M9" s="146">
        <v>3388098.5999999996</v>
      </c>
      <c r="N9" s="29">
        <f>(+L9/M9-1)</f>
        <v>0.84641854873999267</v>
      </c>
      <c r="O9" s="28">
        <f>+L9-M9</f>
        <v>2867749.5000000009</v>
      </c>
    </row>
    <row r="10" spans="2:16" ht="15" hidden="1" outlineLevel="1">
      <c r="B10" s="32"/>
      <c r="C10" s="32"/>
      <c r="D10" s="32" t="s">
        <v>2</v>
      </c>
      <c r="E10" s="32"/>
      <c r="F10" s="32"/>
      <c r="G10" s="147">
        <v>413202.6</v>
      </c>
      <c r="H10" s="147">
        <v>191994.7</v>
      </c>
      <c r="I10" s="34">
        <f>+(+G10/H10-1)</f>
        <v>1.1521562834807417</v>
      </c>
      <c r="J10" s="33">
        <f>+G10-H10</f>
        <v>221207.89999999997</v>
      </c>
      <c r="K10" s="35"/>
      <c r="L10" s="147">
        <v>1435881.7</v>
      </c>
      <c r="M10" s="147">
        <v>679267.7</v>
      </c>
      <c r="N10" s="34">
        <f>+(+L10/M10-1)</f>
        <v>1.1138671837333058</v>
      </c>
      <c r="O10" s="33">
        <f>+L10-M10</f>
        <v>756614</v>
      </c>
    </row>
    <row r="11" spans="2:16" ht="15" hidden="1" outlineLevel="1">
      <c r="B11" s="32"/>
      <c r="C11" s="32"/>
      <c r="D11" s="32" t="s">
        <v>3</v>
      </c>
      <c r="E11" s="32"/>
      <c r="F11" s="32"/>
      <c r="G11" s="147">
        <v>175985.2</v>
      </c>
      <c r="H11" s="147">
        <v>91798.3</v>
      </c>
      <c r="I11" s="34">
        <f>+(+G11/H11-1)</f>
        <v>0.91708561051784199</v>
      </c>
      <c r="J11" s="33">
        <f>+G11-H11</f>
        <v>84186.900000000009</v>
      </c>
      <c r="K11" s="35"/>
      <c r="L11" s="147">
        <v>662787.9</v>
      </c>
      <c r="M11" s="147">
        <v>332754.2</v>
      </c>
      <c r="N11" s="34">
        <f>+(+L11/M11-1)</f>
        <v>0.99182429553105567</v>
      </c>
      <c r="O11" s="33">
        <f>+L11-M11</f>
        <v>330033.7</v>
      </c>
    </row>
    <row r="12" spans="2:16" ht="15" hidden="1" outlineLevel="1">
      <c r="B12" s="32"/>
      <c r="C12" s="32"/>
      <c r="D12" s="32" t="s">
        <v>52</v>
      </c>
      <c r="E12" s="32"/>
      <c r="F12" s="32"/>
      <c r="G12" s="147">
        <v>628287.5</v>
      </c>
      <c r="H12" s="147">
        <v>298427.19999999995</v>
      </c>
      <c r="I12" s="34">
        <f t="shared" ref="I12:I18" si="0">+(+G12/H12-1)</f>
        <v>1.1053292059168873</v>
      </c>
      <c r="J12" s="33">
        <f t="shared" ref="J12:J27" si="1">+G12-H12</f>
        <v>329860.30000000005</v>
      </c>
      <c r="K12" s="35"/>
      <c r="L12" s="147">
        <v>2395924.2000000002</v>
      </c>
      <c r="M12" s="147">
        <v>1156283.6000000001</v>
      </c>
      <c r="N12" s="34">
        <f t="shared" ref="N12:N18" si="2">+(+L12/M12-1)</f>
        <v>1.0720904456311584</v>
      </c>
      <c r="O12" s="33">
        <f t="shared" ref="O12:O27" si="3">+L12-M12</f>
        <v>1239640.6000000001</v>
      </c>
    </row>
    <row r="13" spans="2:16" ht="15" hidden="1" outlineLevel="1">
      <c r="B13" s="32"/>
      <c r="C13" s="32"/>
      <c r="D13" s="32" t="s">
        <v>4</v>
      </c>
      <c r="E13" s="32"/>
      <c r="F13" s="32"/>
      <c r="G13" s="147">
        <v>183196.1</v>
      </c>
      <c r="H13" s="147">
        <v>92643.8</v>
      </c>
      <c r="I13" s="34">
        <f t="shared" si="0"/>
        <v>0.97742428527327241</v>
      </c>
      <c r="J13" s="33">
        <f t="shared" si="1"/>
        <v>90552.3</v>
      </c>
      <c r="K13" s="35"/>
      <c r="L13" s="147">
        <v>661763.30000000005</v>
      </c>
      <c r="M13" s="147">
        <v>324008.3</v>
      </c>
      <c r="N13" s="34">
        <f t="shared" si="2"/>
        <v>1.0424269995552584</v>
      </c>
      <c r="O13" s="33">
        <f t="shared" si="3"/>
        <v>337755.00000000006</v>
      </c>
    </row>
    <row r="14" spans="2:16" ht="15" hidden="1" outlineLevel="1">
      <c r="B14" s="32"/>
      <c r="C14" s="32"/>
      <c r="D14" s="32" t="s">
        <v>5</v>
      </c>
      <c r="E14" s="32"/>
      <c r="F14" s="32"/>
      <c r="G14" s="147">
        <v>23455.3</v>
      </c>
      <c r="H14" s="147">
        <v>13863.7</v>
      </c>
      <c r="I14" s="34">
        <f t="shared" si="0"/>
        <v>0.69184993904945991</v>
      </c>
      <c r="J14" s="33">
        <f t="shared" si="1"/>
        <v>9591.5999999999985</v>
      </c>
      <c r="K14" s="35"/>
      <c r="L14" s="147">
        <v>65968.3</v>
      </c>
      <c r="M14" s="147">
        <v>31659.3</v>
      </c>
      <c r="N14" s="34">
        <f t="shared" si="2"/>
        <v>1.0836942067575723</v>
      </c>
      <c r="O14" s="33">
        <f t="shared" si="3"/>
        <v>34309</v>
      </c>
    </row>
    <row r="15" spans="2:16" ht="15" hidden="1" outlineLevel="1">
      <c r="B15" s="32"/>
      <c r="C15" s="32"/>
      <c r="D15" s="32" t="s">
        <v>6</v>
      </c>
      <c r="E15" s="32"/>
      <c r="F15" s="32"/>
      <c r="G15" s="147">
        <v>31263.7</v>
      </c>
      <c r="H15" s="147">
        <v>13851.5</v>
      </c>
      <c r="I15" s="34">
        <f t="shared" si="0"/>
        <v>1.2570624120131395</v>
      </c>
      <c r="J15" s="33">
        <f t="shared" si="1"/>
        <v>17412.2</v>
      </c>
      <c r="K15" s="35"/>
      <c r="L15" s="147">
        <v>112056.59999999999</v>
      </c>
      <c r="M15" s="147">
        <v>52647</v>
      </c>
      <c r="N15" s="34">
        <f t="shared" si="2"/>
        <v>1.1284517636332554</v>
      </c>
      <c r="O15" s="33">
        <f t="shared" si="3"/>
        <v>59409.599999999991</v>
      </c>
    </row>
    <row r="16" spans="2:16" ht="15" hidden="1" outlineLevel="1">
      <c r="B16" s="32"/>
      <c r="C16" s="32"/>
      <c r="D16" s="32" t="s">
        <v>7</v>
      </c>
      <c r="E16" s="32"/>
      <c r="F16" s="32"/>
      <c r="G16" s="147">
        <v>59802.5</v>
      </c>
      <c r="H16" s="147">
        <v>89317.9</v>
      </c>
      <c r="I16" s="34">
        <f t="shared" si="0"/>
        <v>-0.33045335817344557</v>
      </c>
      <c r="J16" s="33">
        <f t="shared" si="1"/>
        <v>-29515.399999999994</v>
      </c>
      <c r="K16" s="35"/>
      <c r="L16" s="147">
        <v>253403.80000000002</v>
      </c>
      <c r="M16" s="147">
        <v>397161.4</v>
      </c>
      <c r="N16" s="34">
        <f t="shared" si="2"/>
        <v>-0.36196266807398703</v>
      </c>
      <c r="O16" s="33">
        <f t="shared" si="3"/>
        <v>-143757.6</v>
      </c>
    </row>
    <row r="17" spans="2:15" ht="15" hidden="1" outlineLevel="1">
      <c r="B17" s="32"/>
      <c r="C17" s="32"/>
      <c r="D17" s="32" t="s">
        <v>8</v>
      </c>
      <c r="E17" s="32"/>
      <c r="F17" s="32"/>
      <c r="G17" s="147">
        <v>60528.1</v>
      </c>
      <c r="H17" s="147">
        <v>36261.5</v>
      </c>
      <c r="I17" s="34">
        <f t="shared" si="0"/>
        <v>0.66921114680859861</v>
      </c>
      <c r="J17" s="33">
        <f t="shared" si="1"/>
        <v>24266.6</v>
      </c>
      <c r="K17" s="35"/>
      <c r="L17" s="147">
        <v>221381.6</v>
      </c>
      <c r="M17" s="147">
        <v>138677.5</v>
      </c>
      <c r="N17" s="34">
        <f t="shared" si="2"/>
        <v>0.59637720610769596</v>
      </c>
      <c r="O17" s="33">
        <f t="shared" si="3"/>
        <v>82704.100000000006</v>
      </c>
    </row>
    <row r="18" spans="2:15" ht="15" hidden="1" outlineLevel="1">
      <c r="B18" s="32"/>
      <c r="C18" s="32"/>
      <c r="D18" s="32" t="s">
        <v>214</v>
      </c>
      <c r="E18" s="32"/>
      <c r="F18" s="32"/>
      <c r="G18" s="147">
        <v>121840.40000000004</v>
      </c>
      <c r="H18" s="147">
        <v>75432.899999999994</v>
      </c>
      <c r="I18" s="34">
        <f t="shared" si="0"/>
        <v>0.61521564198115208</v>
      </c>
      <c r="J18" s="33">
        <f t="shared" si="1"/>
        <v>46407.500000000044</v>
      </c>
      <c r="K18" s="35"/>
      <c r="L18" s="147">
        <v>446680.70000000007</v>
      </c>
      <c r="M18" s="147">
        <v>275639.59999999998</v>
      </c>
      <c r="N18" s="34">
        <f t="shared" si="2"/>
        <v>0.62052440940996911</v>
      </c>
      <c r="O18" s="33">
        <f>+L18-M18</f>
        <v>171041.10000000009</v>
      </c>
    </row>
    <row r="19" spans="2:15" ht="15" collapsed="1">
      <c r="B19" s="27"/>
      <c r="C19" s="27" t="s">
        <v>117</v>
      </c>
      <c r="D19" s="27"/>
      <c r="E19" s="27"/>
      <c r="F19" s="27"/>
      <c r="G19" s="146">
        <v>88279.7</v>
      </c>
      <c r="H19" s="146">
        <v>134799.69999999998</v>
      </c>
      <c r="I19" s="29">
        <f>(+G19/H19-1)</f>
        <v>-0.34510462560376609</v>
      </c>
      <c r="J19" s="28">
        <f t="shared" si="1"/>
        <v>-46519.999999999985</v>
      </c>
      <c r="K19" s="30"/>
      <c r="L19" s="146">
        <v>316851.30000000005</v>
      </c>
      <c r="M19" s="146">
        <v>363931.79999999993</v>
      </c>
      <c r="N19" s="29">
        <f>(+L19/M19-1)</f>
        <v>-0.12936627137282286</v>
      </c>
      <c r="O19" s="28">
        <f t="shared" si="3"/>
        <v>-47080.499999999884</v>
      </c>
    </row>
    <row r="20" spans="2:15" ht="15" hidden="1" outlineLevel="1">
      <c r="B20" s="32"/>
      <c r="C20" s="32"/>
      <c r="D20" s="32" t="s">
        <v>111</v>
      </c>
      <c r="E20" s="32"/>
      <c r="F20" s="32"/>
      <c r="G20" s="147">
        <v>19478.8</v>
      </c>
      <c r="H20" s="147">
        <v>8341.1</v>
      </c>
      <c r="I20" s="34">
        <f>+(+G20/H20-1)</f>
        <v>1.3352795194878371</v>
      </c>
      <c r="J20" s="173">
        <f t="shared" si="1"/>
        <v>11137.699999999999</v>
      </c>
      <c r="K20" s="35"/>
      <c r="L20" s="147">
        <v>80672.899999999994</v>
      </c>
      <c r="M20" s="147">
        <v>62097.200000000004</v>
      </c>
      <c r="N20" s="34">
        <f>+(+L20/M20-1)</f>
        <v>0.29913909161765728</v>
      </c>
      <c r="O20" s="33">
        <f t="shared" si="3"/>
        <v>18575.69999999999</v>
      </c>
    </row>
    <row r="21" spans="2:15" ht="15" hidden="1" outlineLevel="1">
      <c r="B21" s="32"/>
      <c r="C21" s="32"/>
      <c r="D21" s="32" t="s">
        <v>118</v>
      </c>
      <c r="E21" s="32"/>
      <c r="F21" s="32"/>
      <c r="G21" s="147">
        <v>0</v>
      </c>
      <c r="H21" s="147">
        <v>102833.5</v>
      </c>
      <c r="I21" s="34" t="s">
        <v>112</v>
      </c>
      <c r="J21" s="173">
        <f>+G21-H21</f>
        <v>-102833.5</v>
      </c>
      <c r="K21" s="35"/>
      <c r="L21" s="147">
        <v>0</v>
      </c>
      <c r="M21" s="147">
        <v>222065.4</v>
      </c>
      <c r="N21" s="34" t="s">
        <v>112</v>
      </c>
      <c r="O21" s="33">
        <f>+L21-M21</f>
        <v>-222065.4</v>
      </c>
    </row>
    <row r="22" spans="2:15" ht="15" hidden="1" outlineLevel="1">
      <c r="B22" s="32"/>
      <c r="C22" s="32"/>
      <c r="D22" s="32" t="s">
        <v>10</v>
      </c>
      <c r="E22" s="32"/>
      <c r="F22" s="32"/>
      <c r="G22" s="147">
        <v>68800.899999999994</v>
      </c>
      <c r="H22" s="147">
        <v>23625.099999999991</v>
      </c>
      <c r="I22" s="34">
        <f>+(+G22/H22-1)</f>
        <v>1.912195080655744</v>
      </c>
      <c r="J22" s="173">
        <f t="shared" si="1"/>
        <v>45175.8</v>
      </c>
      <c r="K22" s="35"/>
      <c r="L22" s="147">
        <v>236178.4</v>
      </c>
      <c r="M22" s="147">
        <v>79769.199999999983</v>
      </c>
      <c r="N22" s="34">
        <f>+(+L22/M22-1)</f>
        <v>1.9607718267200882</v>
      </c>
      <c r="O22" s="33">
        <f t="shared" si="3"/>
        <v>156409.20000000001</v>
      </c>
    </row>
    <row r="23" spans="2:15" ht="15" collapsed="1">
      <c r="B23" s="27"/>
      <c r="C23" s="27" t="s">
        <v>11</v>
      </c>
      <c r="D23" s="27"/>
      <c r="E23" s="27"/>
      <c r="F23" s="27"/>
      <c r="G23" s="146">
        <v>80469.899999999994</v>
      </c>
      <c r="H23" s="146">
        <v>45019.7</v>
      </c>
      <c r="I23" s="29">
        <f>(+G23/H23-1)</f>
        <v>0.78743749958351561</v>
      </c>
      <c r="J23" s="172">
        <f t="shared" si="1"/>
        <v>35450.199999999997</v>
      </c>
      <c r="K23" s="30"/>
      <c r="L23" s="146">
        <v>313816.30000000005</v>
      </c>
      <c r="M23" s="146">
        <v>142529.59999999998</v>
      </c>
      <c r="N23" s="29">
        <f>(+L23/M23-1)</f>
        <v>1.2017623006028226</v>
      </c>
      <c r="O23" s="28">
        <f t="shared" si="3"/>
        <v>171286.70000000007</v>
      </c>
    </row>
    <row r="24" spans="2:15" ht="15" hidden="1" outlineLevel="1">
      <c r="B24" s="32"/>
      <c r="C24" s="32"/>
      <c r="D24" s="32" t="s">
        <v>12</v>
      </c>
      <c r="E24" s="32"/>
      <c r="F24" s="32"/>
      <c r="G24" s="147">
        <v>55922.400000000001</v>
      </c>
      <c r="H24" s="147">
        <v>29627.7</v>
      </c>
      <c r="I24" s="34">
        <f>+(+G24/H24-1)</f>
        <v>0.88750392369303044</v>
      </c>
      <c r="J24" s="173">
        <f t="shared" si="1"/>
        <v>26294.7</v>
      </c>
      <c r="K24" s="35"/>
      <c r="L24" s="147">
        <v>207224.9</v>
      </c>
      <c r="M24" s="147">
        <v>99738.7</v>
      </c>
      <c r="N24" s="34">
        <f>+(+L24/M24-1)</f>
        <v>1.0776779725422529</v>
      </c>
      <c r="O24" s="33">
        <f t="shared" si="3"/>
        <v>107486.2</v>
      </c>
    </row>
    <row r="25" spans="2:15" ht="15" hidden="1" outlineLevel="1">
      <c r="B25" s="32"/>
      <c r="C25" s="32"/>
      <c r="D25" s="32" t="s">
        <v>13</v>
      </c>
      <c r="E25" s="32"/>
      <c r="F25" s="32"/>
      <c r="G25" s="147">
        <v>2966.2000000000003</v>
      </c>
      <c r="H25" s="147">
        <v>4226.2</v>
      </c>
      <c r="I25" s="34">
        <f>+(+G25/H25-1)</f>
        <v>-0.29814017320524344</v>
      </c>
      <c r="J25" s="173">
        <f t="shared" si="1"/>
        <v>-1259.9999999999995</v>
      </c>
      <c r="K25" s="35"/>
      <c r="L25" s="147">
        <v>22790.3</v>
      </c>
      <c r="M25" s="147">
        <v>11179.7</v>
      </c>
      <c r="N25" s="34">
        <f>+(+L25/M25-1)</f>
        <v>1.0385430736066259</v>
      </c>
      <c r="O25" s="33">
        <f t="shared" si="3"/>
        <v>11610.599999999999</v>
      </c>
    </row>
    <row r="26" spans="2:15" ht="15" hidden="1" outlineLevel="1">
      <c r="B26" s="32"/>
      <c r="C26" s="32"/>
      <c r="D26" s="32" t="s">
        <v>14</v>
      </c>
      <c r="E26" s="32"/>
      <c r="F26" s="32"/>
      <c r="G26" s="147">
        <v>21581.3</v>
      </c>
      <c r="H26" s="147">
        <v>11165.799999999997</v>
      </c>
      <c r="I26" s="34">
        <f>+(+G26/H26-1)</f>
        <v>0.93280373999176103</v>
      </c>
      <c r="J26" s="173">
        <f t="shared" si="1"/>
        <v>10415.500000000002</v>
      </c>
      <c r="K26" s="35"/>
      <c r="L26" s="147">
        <v>83801.099999999991</v>
      </c>
      <c r="M26" s="147">
        <v>31611.199999999997</v>
      </c>
      <c r="N26" s="34">
        <f>+(+L26/M26-1)</f>
        <v>1.6509939515108569</v>
      </c>
      <c r="O26" s="33">
        <f t="shared" si="3"/>
        <v>52189.899999999994</v>
      </c>
    </row>
    <row r="27" spans="2:15" ht="15" collapsed="1">
      <c r="B27" s="27"/>
      <c r="C27" s="27" t="s">
        <v>15</v>
      </c>
      <c r="D27" s="27"/>
      <c r="E27" s="27"/>
      <c r="F27" s="27"/>
      <c r="G27" s="146">
        <v>9.6</v>
      </c>
      <c r="H27" s="146">
        <v>2170.9</v>
      </c>
      <c r="I27" s="29">
        <f>(+G27/H27-1)</f>
        <v>-0.99557787092910777</v>
      </c>
      <c r="J27" s="172">
        <f t="shared" si="1"/>
        <v>-2161.3000000000002</v>
      </c>
      <c r="K27" s="30"/>
      <c r="L27" s="146">
        <v>176.5</v>
      </c>
      <c r="M27" s="146">
        <v>7346.7000000000007</v>
      </c>
      <c r="N27" s="29">
        <f>(+L27/M27-1)</f>
        <v>-0.97597560809615203</v>
      </c>
      <c r="O27" s="28">
        <f t="shared" si="3"/>
        <v>-7170.2000000000007</v>
      </c>
    </row>
    <row r="28" spans="2:15">
      <c r="G28" s="147"/>
      <c r="H28" s="147"/>
      <c r="I28" s="34"/>
      <c r="J28" s="173"/>
      <c r="K28" s="35"/>
      <c r="L28" s="147"/>
      <c r="M28" s="147">
        <v>0</v>
      </c>
      <c r="N28" s="34"/>
      <c r="O28" s="33"/>
    </row>
    <row r="29" spans="2:15">
      <c r="B29" s="23" t="s">
        <v>16</v>
      </c>
      <c r="C29" s="23"/>
      <c r="D29" s="23"/>
      <c r="E29" s="23"/>
      <c r="F29" s="23"/>
      <c r="G29" s="145">
        <v>2197693.4</v>
      </c>
      <c r="H29" s="145">
        <v>1164766.6000000001</v>
      </c>
      <c r="I29" s="25">
        <f>(+G29/H29-1)</f>
        <v>0.88681011285866185</v>
      </c>
      <c r="J29" s="174">
        <f>+G29-H29</f>
        <v>1032926.7999999998</v>
      </c>
      <c r="K29" s="26"/>
      <c r="L29" s="145">
        <v>7907992.8000000007</v>
      </c>
      <c r="M29" s="145">
        <v>4173826.3</v>
      </c>
      <c r="N29" s="25">
        <f>(+L29/M29-1)</f>
        <v>0.89466265043181137</v>
      </c>
      <c r="O29" s="24">
        <f>+L29-M29</f>
        <v>3734166.5000000009</v>
      </c>
    </row>
    <row r="30" spans="2:15" ht="15">
      <c r="B30" s="27"/>
      <c r="C30" s="27" t="s">
        <v>17</v>
      </c>
      <c r="D30" s="27"/>
      <c r="E30" s="27"/>
      <c r="F30" s="27"/>
      <c r="G30" s="146">
        <v>2020694.7</v>
      </c>
      <c r="H30" s="146">
        <v>1076019.2</v>
      </c>
      <c r="I30" s="29">
        <f>(+G30/H30-1)</f>
        <v>0.87793554241411309</v>
      </c>
      <c r="J30" s="172">
        <f>+G30-H30</f>
        <v>944675.5</v>
      </c>
      <c r="K30" s="30"/>
      <c r="L30" s="146">
        <v>7230713.5999999996</v>
      </c>
      <c r="M30" s="146">
        <v>3903984.3</v>
      </c>
      <c r="N30" s="29">
        <f>(+L30/M30-1)</f>
        <v>0.8521369565958552</v>
      </c>
      <c r="O30" s="28">
        <f>+L30-M30</f>
        <v>3326729.3</v>
      </c>
    </row>
    <row r="31" spans="2:15">
      <c r="B31" s="38"/>
      <c r="C31" s="38" t="s">
        <v>41</v>
      </c>
      <c r="D31" s="39"/>
      <c r="E31" s="40"/>
      <c r="F31" s="41"/>
      <c r="G31" s="148">
        <v>1211473.5</v>
      </c>
      <c r="H31" s="148">
        <v>638959.5</v>
      </c>
      <c r="I31" s="43">
        <f t="shared" ref="I31:I51" si="4">+(+G31/H31-1)</f>
        <v>0.89600984099931225</v>
      </c>
      <c r="J31" s="175">
        <f t="shared" ref="J31:J51" si="5">+G31-H31</f>
        <v>572514</v>
      </c>
      <c r="K31" s="44"/>
      <c r="L31" s="148">
        <v>4482736.8000000007</v>
      </c>
      <c r="M31" s="148">
        <v>2293957.9</v>
      </c>
      <c r="N31" s="43">
        <f t="shared" ref="N31:N51" si="6">+(+L31/M31-1)</f>
        <v>0.95414955087013631</v>
      </c>
      <c r="O31" s="42">
        <f t="shared" ref="O31:O51" si="7">+L31-M31</f>
        <v>2188778.9000000008</v>
      </c>
    </row>
    <row r="32" spans="2:15" ht="15" hidden="1" outlineLevel="1">
      <c r="B32" s="32"/>
      <c r="C32" s="32"/>
      <c r="D32" s="32" t="s">
        <v>18</v>
      </c>
      <c r="E32" s="32"/>
      <c r="F32" s="32"/>
      <c r="G32" s="147">
        <v>728372.79999999993</v>
      </c>
      <c r="H32" s="147">
        <v>380731.9</v>
      </c>
      <c r="I32" s="34">
        <f t="shared" si="4"/>
        <v>0.91308582233324787</v>
      </c>
      <c r="J32" s="173">
        <f t="shared" si="5"/>
        <v>347640.89999999991</v>
      </c>
      <c r="K32" s="35"/>
      <c r="L32" s="147">
        <v>2672782.6999999997</v>
      </c>
      <c r="M32" s="147">
        <v>1414797.4</v>
      </c>
      <c r="N32" s="34">
        <f t="shared" si="6"/>
        <v>0.88916285822973662</v>
      </c>
      <c r="O32" s="33">
        <f t="shared" si="7"/>
        <v>1257985.2999999998</v>
      </c>
    </row>
    <row r="33" spans="2:15" ht="15" hidden="1" outlineLevel="1">
      <c r="B33" s="32"/>
      <c r="C33" s="32"/>
      <c r="D33" s="32" t="s">
        <v>53</v>
      </c>
      <c r="E33" s="32"/>
      <c r="F33" s="32"/>
      <c r="G33" s="147">
        <v>46122.6</v>
      </c>
      <c r="H33" s="147">
        <v>25980.400000000001</v>
      </c>
      <c r="I33" s="34">
        <f t="shared" si="4"/>
        <v>0.77528444519714856</v>
      </c>
      <c r="J33" s="173">
        <f t="shared" si="5"/>
        <v>20142.199999999997</v>
      </c>
      <c r="K33" s="35"/>
      <c r="L33" s="147">
        <v>206551.1</v>
      </c>
      <c r="M33" s="147">
        <v>113021.6</v>
      </c>
      <c r="N33" s="34">
        <f t="shared" si="6"/>
        <v>0.82753650629614151</v>
      </c>
      <c r="O33" s="33">
        <f t="shared" si="7"/>
        <v>93529.5</v>
      </c>
    </row>
    <row r="34" spans="2:15" ht="15" hidden="1" outlineLevel="1">
      <c r="B34" s="32"/>
      <c r="C34" s="32"/>
      <c r="D34" s="32" t="s">
        <v>54</v>
      </c>
      <c r="E34" s="32"/>
      <c r="F34" s="32"/>
      <c r="G34" s="147">
        <v>58018.9</v>
      </c>
      <c r="H34" s="147">
        <v>45076</v>
      </c>
      <c r="I34" s="34">
        <f t="shared" si="4"/>
        <v>0.28713506078622775</v>
      </c>
      <c r="J34" s="173">
        <f t="shared" si="5"/>
        <v>12942.900000000001</v>
      </c>
      <c r="K34" s="35"/>
      <c r="L34" s="147">
        <v>213696.5</v>
      </c>
      <c r="M34" s="147">
        <v>180967.5</v>
      </c>
      <c r="N34" s="34">
        <f t="shared" si="6"/>
        <v>0.18085567850580908</v>
      </c>
      <c r="O34" s="33">
        <f t="shared" si="7"/>
        <v>32729</v>
      </c>
    </row>
    <row r="35" spans="2:15" ht="15" hidden="1" outlineLevel="1">
      <c r="B35" s="32"/>
      <c r="C35" s="32"/>
      <c r="D35" s="32" t="s">
        <v>19</v>
      </c>
      <c r="E35" s="32"/>
      <c r="F35" s="32"/>
      <c r="G35" s="147">
        <v>66058.399999999994</v>
      </c>
      <c r="H35" s="147">
        <v>35341.9</v>
      </c>
      <c r="I35" s="34">
        <f t="shared" si="4"/>
        <v>0.86912418404217062</v>
      </c>
      <c r="J35" s="173">
        <f t="shared" si="5"/>
        <v>30716.499999999993</v>
      </c>
      <c r="K35" s="35"/>
      <c r="L35" s="147">
        <v>245562.6</v>
      </c>
      <c r="M35" s="147">
        <v>140404.20000000001</v>
      </c>
      <c r="N35" s="34">
        <f t="shared" si="6"/>
        <v>0.74896904793446351</v>
      </c>
      <c r="O35" s="138">
        <f t="shared" si="7"/>
        <v>105158.39999999999</v>
      </c>
    </row>
    <row r="36" spans="2:15" ht="15" hidden="1" outlineLevel="1">
      <c r="B36" s="32"/>
      <c r="C36" s="32"/>
      <c r="D36" s="32" t="s">
        <v>42</v>
      </c>
      <c r="E36" s="32"/>
      <c r="F36" s="32"/>
      <c r="G36" s="147">
        <v>92907.4</v>
      </c>
      <c r="H36" s="147">
        <v>41043</v>
      </c>
      <c r="I36" s="34">
        <f t="shared" si="4"/>
        <v>1.2636600638354896</v>
      </c>
      <c r="J36" s="173">
        <f t="shared" si="5"/>
        <v>51864.399999999994</v>
      </c>
      <c r="K36" s="35"/>
      <c r="L36" s="147">
        <v>334416.2</v>
      </c>
      <c r="M36" s="147">
        <v>157735.1</v>
      </c>
      <c r="N36" s="34">
        <f t="shared" si="6"/>
        <v>1.1201127713489263</v>
      </c>
      <c r="O36" s="33">
        <f t="shared" si="7"/>
        <v>176681.1</v>
      </c>
    </row>
    <row r="37" spans="2:15" ht="15" hidden="1" outlineLevel="1">
      <c r="B37" s="32"/>
      <c r="C37" s="32"/>
      <c r="D37" s="32" t="s">
        <v>113</v>
      </c>
      <c r="E37" s="32"/>
      <c r="F37" s="32"/>
      <c r="G37" s="147">
        <v>219993.39999999997</v>
      </c>
      <c r="H37" s="147">
        <v>110786.30000000002</v>
      </c>
      <c r="I37" s="34">
        <f t="shared" si="4"/>
        <v>0.98574552990757813</v>
      </c>
      <c r="J37" s="173">
        <f t="shared" si="5"/>
        <v>109207.09999999995</v>
      </c>
      <c r="K37" s="35"/>
      <c r="L37" s="147">
        <v>809727.7</v>
      </c>
      <c r="M37" s="147">
        <v>287032.09999999998</v>
      </c>
      <c r="N37" s="34">
        <f t="shared" si="6"/>
        <v>1.8210353476144308</v>
      </c>
      <c r="O37" s="33">
        <f t="shared" si="7"/>
        <v>522695.6</v>
      </c>
    </row>
    <row r="38" spans="2:15" collapsed="1">
      <c r="B38" s="38"/>
      <c r="C38" s="38" t="s">
        <v>21</v>
      </c>
      <c r="D38" s="39"/>
      <c r="E38" s="40"/>
      <c r="F38" s="41"/>
      <c r="G38" s="148">
        <v>284798.2</v>
      </c>
      <c r="H38" s="148">
        <v>162085</v>
      </c>
      <c r="I38" s="43">
        <f t="shared" si="4"/>
        <v>0.7570916494431934</v>
      </c>
      <c r="J38" s="175">
        <f t="shared" si="5"/>
        <v>122713.20000000001</v>
      </c>
      <c r="K38" s="44"/>
      <c r="L38" s="148">
        <v>814526.2</v>
      </c>
      <c r="M38" s="148">
        <v>581024.4</v>
      </c>
      <c r="N38" s="43">
        <f t="shared" si="6"/>
        <v>0.40187950798623939</v>
      </c>
      <c r="O38" s="42">
        <f t="shared" si="7"/>
        <v>233501.79999999993</v>
      </c>
    </row>
    <row r="39" spans="2:15" ht="15" hidden="1" outlineLevel="1">
      <c r="B39" s="32"/>
      <c r="C39" s="32"/>
      <c r="D39" s="32" t="s">
        <v>22</v>
      </c>
      <c r="E39" s="32"/>
      <c r="F39" s="32"/>
      <c r="G39" s="147">
        <v>229759.8</v>
      </c>
      <c r="H39" s="147">
        <v>116673.30000000002</v>
      </c>
      <c r="I39" s="34">
        <f t="shared" si="4"/>
        <v>0.96925774791661801</v>
      </c>
      <c r="J39" s="173">
        <f t="shared" si="5"/>
        <v>113086.49999999997</v>
      </c>
      <c r="K39" s="35"/>
      <c r="L39" s="147">
        <v>589127.79999999993</v>
      </c>
      <c r="M39" s="147">
        <v>439657.5</v>
      </c>
      <c r="N39" s="34">
        <f t="shared" si="6"/>
        <v>0.33996986290464726</v>
      </c>
      <c r="O39" s="33">
        <f t="shared" si="7"/>
        <v>149470.29999999993</v>
      </c>
    </row>
    <row r="40" spans="2:15" ht="15" hidden="1" outlineLevel="1">
      <c r="B40" s="32"/>
      <c r="C40" s="32"/>
      <c r="D40" s="32" t="s">
        <v>23</v>
      </c>
      <c r="E40" s="32"/>
      <c r="F40" s="32"/>
      <c r="G40" s="147">
        <v>49757.100000000006</v>
      </c>
      <c r="H40" s="147">
        <v>44041.3</v>
      </c>
      <c r="I40" s="34">
        <f t="shared" si="4"/>
        <v>0.12978272666792323</v>
      </c>
      <c r="J40" s="173">
        <f t="shared" si="5"/>
        <v>5715.8000000000029</v>
      </c>
      <c r="K40" s="35"/>
      <c r="L40" s="147">
        <v>196310.7</v>
      </c>
      <c r="M40" s="147">
        <v>135320.60000000003</v>
      </c>
      <c r="N40" s="34">
        <f t="shared" si="6"/>
        <v>0.4507081700790565</v>
      </c>
      <c r="O40" s="33">
        <f t="shared" si="7"/>
        <v>60990.099999999977</v>
      </c>
    </row>
    <row r="41" spans="2:15" ht="15" hidden="1" outlineLevel="1">
      <c r="B41" s="32"/>
      <c r="C41" s="32"/>
      <c r="D41" s="32" t="s">
        <v>116</v>
      </c>
      <c r="E41" s="32"/>
      <c r="F41" s="32"/>
      <c r="G41" s="147">
        <v>5281.3</v>
      </c>
      <c r="H41" s="147">
        <v>1370.4</v>
      </c>
      <c r="I41" s="34">
        <f t="shared" si="4"/>
        <v>2.8538382953882078</v>
      </c>
      <c r="J41" s="173">
        <f t="shared" si="5"/>
        <v>3910.9</v>
      </c>
      <c r="K41" s="35"/>
      <c r="L41" s="147">
        <v>29087.7</v>
      </c>
      <c r="M41" s="147">
        <v>6046.2999999999993</v>
      </c>
      <c r="N41" s="34">
        <f t="shared" si="6"/>
        <v>3.8108264558490319</v>
      </c>
      <c r="O41" s="33">
        <f t="shared" si="7"/>
        <v>23041.4</v>
      </c>
    </row>
    <row r="42" spans="2:15" collapsed="1">
      <c r="B42" s="38"/>
      <c r="C42" s="38" t="s">
        <v>25</v>
      </c>
      <c r="D42" s="39"/>
      <c r="E42" s="40"/>
      <c r="F42" s="41"/>
      <c r="G42" s="148">
        <v>341605.3</v>
      </c>
      <c r="H42" s="148">
        <v>175317.6</v>
      </c>
      <c r="I42" s="43">
        <f t="shared" si="4"/>
        <v>0.94849404737459309</v>
      </c>
      <c r="J42" s="175">
        <f t="shared" si="5"/>
        <v>166287.69999999998</v>
      </c>
      <c r="K42" s="44"/>
      <c r="L42" s="148">
        <v>1296764.3</v>
      </c>
      <c r="M42" s="148">
        <v>653012.49999999988</v>
      </c>
      <c r="N42" s="43">
        <f t="shared" si="6"/>
        <v>0.98581849505177965</v>
      </c>
      <c r="O42" s="42">
        <f t="shared" si="7"/>
        <v>643751.80000000016</v>
      </c>
    </row>
    <row r="43" spans="2:15" ht="15" hidden="1" outlineLevel="1">
      <c r="B43" s="32"/>
      <c r="C43" s="32"/>
      <c r="D43" s="32" t="s">
        <v>26</v>
      </c>
      <c r="E43" s="32"/>
      <c r="F43" s="32"/>
      <c r="G43" s="147">
        <v>279644.3</v>
      </c>
      <c r="H43" s="147">
        <v>123205.5</v>
      </c>
      <c r="I43" s="34">
        <f t="shared" si="4"/>
        <v>1.2697387697789466</v>
      </c>
      <c r="J43" s="173">
        <f t="shared" si="5"/>
        <v>156438.79999999999</v>
      </c>
      <c r="K43" s="35"/>
      <c r="L43" s="147">
        <v>1042222.8999999999</v>
      </c>
      <c r="M43" s="147">
        <v>474271.9</v>
      </c>
      <c r="N43" s="34">
        <f t="shared" si="6"/>
        <v>1.1975219278224154</v>
      </c>
      <c r="O43" s="33">
        <f t="shared" si="7"/>
        <v>567950.99999999988</v>
      </c>
    </row>
    <row r="44" spans="2:15" ht="15" hidden="1" outlineLevel="1">
      <c r="B44" s="32"/>
      <c r="C44" s="32"/>
      <c r="D44" s="32" t="s">
        <v>27</v>
      </c>
      <c r="E44" s="32"/>
      <c r="F44" s="32"/>
      <c r="G44" s="147">
        <v>61961</v>
      </c>
      <c r="H44" s="147">
        <v>52112.1</v>
      </c>
      <c r="I44" s="34">
        <f t="shared" si="4"/>
        <v>0.18899449456076423</v>
      </c>
      <c r="J44" s="173">
        <f t="shared" si="5"/>
        <v>9848.9000000000015</v>
      </c>
      <c r="K44" s="35"/>
      <c r="L44" s="147">
        <v>254541.40000000002</v>
      </c>
      <c r="M44" s="147">
        <v>178740.6</v>
      </c>
      <c r="N44" s="34">
        <f t="shared" si="6"/>
        <v>0.42408272099343969</v>
      </c>
      <c r="O44" s="33">
        <f t="shared" si="7"/>
        <v>75800.800000000017</v>
      </c>
    </row>
    <row r="45" spans="2:15" collapsed="1">
      <c r="B45" s="38"/>
      <c r="C45" s="38" t="s">
        <v>43</v>
      </c>
      <c r="D45" s="39"/>
      <c r="E45" s="40"/>
      <c r="F45" s="41"/>
      <c r="G45" s="148">
        <v>65572.100000000006</v>
      </c>
      <c r="H45" s="148">
        <v>50104.4</v>
      </c>
      <c r="I45" s="43">
        <f t="shared" si="4"/>
        <v>0.30870941474201885</v>
      </c>
      <c r="J45" s="175">
        <f t="shared" si="5"/>
        <v>15467.700000000004</v>
      </c>
      <c r="K45" s="44"/>
      <c r="L45" s="148">
        <v>228654.00000000003</v>
      </c>
      <c r="M45" s="148">
        <v>149863.5</v>
      </c>
      <c r="N45" s="43">
        <f t="shared" si="6"/>
        <v>0.52574843107227598</v>
      </c>
      <c r="O45" s="42">
        <f t="shared" si="7"/>
        <v>78790.500000000029</v>
      </c>
    </row>
    <row r="46" spans="2:15" ht="15" hidden="1" outlineLevel="1">
      <c r="B46" s="32"/>
      <c r="C46" s="32"/>
      <c r="D46" s="32" t="s">
        <v>29</v>
      </c>
      <c r="E46" s="32"/>
      <c r="F46" s="32"/>
      <c r="G46" s="147">
        <v>24170.199999999997</v>
      </c>
      <c r="H46" s="147">
        <v>10561</v>
      </c>
      <c r="I46" s="34">
        <f t="shared" si="4"/>
        <v>1.2886279708360946</v>
      </c>
      <c r="J46" s="173">
        <f t="shared" si="5"/>
        <v>13609.199999999997</v>
      </c>
      <c r="K46" s="35"/>
      <c r="L46" s="147">
        <v>82379.899999999994</v>
      </c>
      <c r="M46" s="147">
        <v>36608.5</v>
      </c>
      <c r="N46" s="34">
        <f t="shared" si="6"/>
        <v>1.2502943305516476</v>
      </c>
      <c r="O46" s="33">
        <f t="shared" si="7"/>
        <v>45771.399999999994</v>
      </c>
    </row>
    <row r="47" spans="2:15" ht="15" hidden="1" outlineLevel="1">
      <c r="B47" s="32"/>
      <c r="C47" s="32"/>
      <c r="D47" s="32" t="s">
        <v>30</v>
      </c>
      <c r="E47" s="32"/>
      <c r="F47" s="32"/>
      <c r="G47" s="147">
        <v>10406</v>
      </c>
      <c r="H47" s="147">
        <v>5846.7</v>
      </c>
      <c r="I47" s="34">
        <f t="shared" si="4"/>
        <v>0.7798074127285477</v>
      </c>
      <c r="J47" s="173">
        <f t="shared" si="5"/>
        <v>4559.3</v>
      </c>
      <c r="K47" s="35"/>
      <c r="L47" s="147">
        <v>36601.300000000003</v>
      </c>
      <c r="M47" s="147">
        <v>19281.899999999998</v>
      </c>
      <c r="N47" s="34">
        <f t="shared" si="6"/>
        <v>0.8982206110393689</v>
      </c>
      <c r="O47" s="33">
        <f t="shared" si="7"/>
        <v>17319.400000000005</v>
      </c>
    </row>
    <row r="48" spans="2:15" ht="15" hidden="1" outlineLevel="1">
      <c r="B48" s="32"/>
      <c r="C48" s="32"/>
      <c r="D48" s="32" t="s">
        <v>31</v>
      </c>
      <c r="E48" s="32"/>
      <c r="F48" s="32"/>
      <c r="G48" s="147">
        <v>6973.2999999999993</v>
      </c>
      <c r="H48" s="147">
        <v>6851.8</v>
      </c>
      <c r="I48" s="34">
        <f t="shared" si="4"/>
        <v>1.7732566624828472E-2</v>
      </c>
      <c r="J48" s="173">
        <f t="shared" si="5"/>
        <v>121.49999999999909</v>
      </c>
      <c r="K48" s="35"/>
      <c r="L48" s="147">
        <v>22045.3</v>
      </c>
      <c r="M48" s="147">
        <v>19163.099999999999</v>
      </c>
      <c r="N48" s="34">
        <f t="shared" si="6"/>
        <v>0.15040364032959186</v>
      </c>
      <c r="O48" s="33">
        <f t="shared" si="7"/>
        <v>2882.2000000000007</v>
      </c>
    </row>
    <row r="49" spans="2:15" ht="15" hidden="1" outlineLevel="1">
      <c r="B49" s="32"/>
      <c r="C49" s="32"/>
      <c r="D49" s="32" t="s">
        <v>115</v>
      </c>
      <c r="E49" s="32"/>
      <c r="F49" s="32"/>
      <c r="G49" s="147">
        <v>24022.6</v>
      </c>
      <c r="H49" s="147">
        <v>26844.9</v>
      </c>
      <c r="I49" s="34">
        <f t="shared" si="4"/>
        <v>-0.10513356354465853</v>
      </c>
      <c r="J49" s="173">
        <f t="shared" si="5"/>
        <v>-2822.3000000000029</v>
      </c>
      <c r="K49" s="35"/>
      <c r="L49" s="147">
        <v>87627.5</v>
      </c>
      <c r="M49" s="147">
        <v>74810</v>
      </c>
      <c r="N49" s="34">
        <f t="shared" si="6"/>
        <v>0.1713340462505013</v>
      </c>
      <c r="O49" s="33">
        <f t="shared" si="7"/>
        <v>12817.5</v>
      </c>
    </row>
    <row r="50" spans="2:15" collapsed="1">
      <c r="B50" s="32"/>
      <c r="C50" s="38" t="s">
        <v>33</v>
      </c>
      <c r="D50" s="32"/>
      <c r="E50" s="32"/>
      <c r="F50" s="32"/>
      <c r="G50" s="148">
        <v>76396.2</v>
      </c>
      <c r="H50" s="148">
        <v>34234.300000000003</v>
      </c>
      <c r="I50" s="43">
        <f t="shared" si="4"/>
        <v>1.2315689235649625</v>
      </c>
      <c r="J50" s="175">
        <f t="shared" si="5"/>
        <v>42161.899999999994</v>
      </c>
      <c r="K50" s="44"/>
      <c r="L50" s="148">
        <v>251352.60000000003</v>
      </c>
      <c r="M50" s="148">
        <v>124447.6</v>
      </c>
      <c r="N50" s="43">
        <f t="shared" si="6"/>
        <v>1.019746463571817</v>
      </c>
      <c r="O50" s="42">
        <f t="shared" si="7"/>
        <v>126905.00000000003</v>
      </c>
    </row>
    <row r="51" spans="2:15">
      <c r="B51" s="32"/>
      <c r="C51" s="38" t="s">
        <v>215</v>
      </c>
      <c r="D51" s="32"/>
      <c r="E51" s="32"/>
      <c r="F51" s="32"/>
      <c r="G51" s="148">
        <v>40849.399999999994</v>
      </c>
      <c r="H51" s="148">
        <v>15318.400000000001</v>
      </c>
      <c r="I51" s="43">
        <f t="shared" si="4"/>
        <v>1.6666884269897633</v>
      </c>
      <c r="J51" s="175">
        <f t="shared" si="5"/>
        <v>25530.999999999993</v>
      </c>
      <c r="K51" s="44"/>
      <c r="L51" s="148">
        <v>156679.69999999998</v>
      </c>
      <c r="M51" s="148">
        <v>101678.40000000002</v>
      </c>
      <c r="N51" s="43">
        <f t="shared" si="6"/>
        <v>0.54093396434247532</v>
      </c>
      <c r="O51" s="42">
        <f t="shared" si="7"/>
        <v>55001.299999999959</v>
      </c>
    </row>
    <row r="52" spans="2:15">
      <c r="C52" s="45"/>
      <c r="D52" s="45"/>
      <c r="G52" s="177"/>
      <c r="H52" s="177"/>
      <c r="J52" s="176"/>
      <c r="L52" s="177"/>
      <c r="M52" s="177">
        <v>0</v>
      </c>
    </row>
    <row r="53" spans="2:15" ht="15">
      <c r="B53" s="27"/>
      <c r="C53" s="27" t="s">
        <v>34</v>
      </c>
      <c r="D53" s="27"/>
      <c r="E53" s="27"/>
      <c r="F53" s="27"/>
      <c r="G53" s="146">
        <v>176998.7</v>
      </c>
      <c r="H53" s="146">
        <v>88747.4</v>
      </c>
      <c r="I53" s="29">
        <f>(+G53/H53-1)</f>
        <v>0.99440997708101908</v>
      </c>
      <c r="J53" s="172">
        <f t="shared" ref="J53:J71" si="8">+G53-H53</f>
        <v>88251.300000000017</v>
      </c>
      <c r="K53" s="30"/>
      <c r="L53" s="146">
        <v>677279.2</v>
      </c>
      <c r="M53" s="146">
        <v>269842</v>
      </c>
      <c r="N53" s="29">
        <f>(+L53/M53-1)</f>
        <v>1.5099102437722816</v>
      </c>
      <c r="O53" s="28">
        <f t="shared" ref="O53:O71" si="9">+L53-M53</f>
        <v>407437.19999999995</v>
      </c>
    </row>
    <row r="54" spans="2:15">
      <c r="B54" s="38"/>
      <c r="C54" s="38" t="s">
        <v>22</v>
      </c>
      <c r="D54" s="39"/>
      <c r="E54" s="40"/>
      <c r="F54" s="41"/>
      <c r="G54" s="148">
        <v>32892.800000000003</v>
      </c>
      <c r="H54" s="148">
        <v>5772.6</v>
      </c>
      <c r="I54" s="43">
        <f t="shared" ref="I54:I73" si="10">+(+G54/H54-1)</f>
        <v>4.6980909815334515</v>
      </c>
      <c r="J54" s="175">
        <f t="shared" si="8"/>
        <v>27120.200000000004</v>
      </c>
      <c r="K54" s="44"/>
      <c r="L54" s="148">
        <v>153235.70000000001</v>
      </c>
      <c r="M54" s="148">
        <v>12154.6</v>
      </c>
      <c r="N54" s="43">
        <f t="shared" ref="N54:N71" si="11">+(+L54/M54-1)</f>
        <v>11.607218666183996</v>
      </c>
      <c r="O54" s="42">
        <f t="shared" si="9"/>
        <v>141081.1</v>
      </c>
    </row>
    <row r="55" spans="2:15" ht="15" hidden="1" outlineLevel="1">
      <c r="B55" s="32"/>
      <c r="C55" s="32"/>
      <c r="D55" s="32" t="s">
        <v>35</v>
      </c>
      <c r="E55" s="32"/>
      <c r="F55" s="32"/>
      <c r="G55" s="147">
        <v>31807.5</v>
      </c>
      <c r="H55" s="147">
        <v>1836.8</v>
      </c>
      <c r="I55" s="34">
        <f t="shared" si="10"/>
        <v>16.316800958188153</v>
      </c>
      <c r="J55" s="173">
        <f t="shared" si="8"/>
        <v>29970.7</v>
      </c>
      <c r="K55" s="35"/>
      <c r="L55" s="147">
        <v>137223.20000000001</v>
      </c>
      <c r="M55" s="147">
        <v>5247.1</v>
      </c>
      <c r="N55" s="34">
        <f t="shared" si="11"/>
        <v>25.152198357187782</v>
      </c>
      <c r="O55" s="33">
        <f t="shared" si="9"/>
        <v>131976.1</v>
      </c>
    </row>
    <row r="56" spans="2:15" ht="15" hidden="1" outlineLevel="1">
      <c r="B56" s="32"/>
      <c r="C56" s="32"/>
      <c r="D56" s="32" t="s">
        <v>28</v>
      </c>
      <c r="E56" s="32"/>
      <c r="F56" s="32"/>
      <c r="G56" s="147">
        <v>1085.3</v>
      </c>
      <c r="H56" s="147">
        <v>3935.8</v>
      </c>
      <c r="I56" s="34">
        <f t="shared" si="10"/>
        <v>-0.724249199654454</v>
      </c>
      <c r="J56" s="173">
        <f t="shared" si="8"/>
        <v>-2850.5</v>
      </c>
      <c r="K56" s="35"/>
      <c r="L56" s="147">
        <v>16012.5</v>
      </c>
      <c r="M56" s="147">
        <v>6907.5</v>
      </c>
      <c r="N56" s="34">
        <f t="shared" si="11"/>
        <v>1.3181324647122694</v>
      </c>
      <c r="O56" s="33">
        <f t="shared" si="9"/>
        <v>9105</v>
      </c>
    </row>
    <row r="57" spans="2:15" collapsed="1">
      <c r="B57" s="38"/>
      <c r="C57" s="38" t="s">
        <v>23</v>
      </c>
      <c r="D57" s="39"/>
      <c r="E57" s="40"/>
      <c r="F57" s="41"/>
      <c r="G57" s="148">
        <v>40676.300000000003</v>
      </c>
      <c r="H57" s="148">
        <v>26451.9</v>
      </c>
      <c r="I57" s="43">
        <f t="shared" si="10"/>
        <v>0.53774587080701197</v>
      </c>
      <c r="J57" s="175">
        <f t="shared" si="8"/>
        <v>14224.400000000001</v>
      </c>
      <c r="K57" s="44"/>
      <c r="L57" s="148">
        <v>130927.59999999999</v>
      </c>
      <c r="M57" s="148">
        <v>80388.299999999988</v>
      </c>
      <c r="N57" s="43">
        <f t="shared" si="11"/>
        <v>0.62868974713982029</v>
      </c>
      <c r="O57" s="42">
        <f t="shared" si="9"/>
        <v>50539.3</v>
      </c>
    </row>
    <row r="58" spans="2:15" ht="15" hidden="1" outlineLevel="1">
      <c r="B58" s="32"/>
      <c r="C58" s="32"/>
      <c r="D58" s="32" t="s">
        <v>35</v>
      </c>
      <c r="E58" s="32"/>
      <c r="F58" s="32"/>
      <c r="G58" s="147">
        <v>35510.899999999994</v>
      </c>
      <c r="H58" s="147">
        <v>23420.9</v>
      </c>
      <c r="I58" s="34">
        <f t="shared" si="10"/>
        <v>0.51620561122757835</v>
      </c>
      <c r="J58" s="173">
        <f t="shared" si="8"/>
        <v>12089.999999999993</v>
      </c>
      <c r="K58" s="35"/>
      <c r="L58" s="147">
        <v>114160.79999999999</v>
      </c>
      <c r="M58" s="147">
        <v>72164.5</v>
      </c>
      <c r="N58" s="34">
        <f t="shared" si="11"/>
        <v>0.58195234498957227</v>
      </c>
      <c r="O58" s="33">
        <f t="shared" si="9"/>
        <v>41996.299999999988</v>
      </c>
    </row>
    <row r="59" spans="2:15" ht="15" hidden="1" outlineLevel="1">
      <c r="B59" s="32"/>
      <c r="C59" s="32"/>
      <c r="D59" s="32" t="s">
        <v>28</v>
      </c>
      <c r="E59" s="32"/>
      <c r="F59" s="32"/>
      <c r="G59" s="147">
        <v>5165.3999999999996</v>
      </c>
      <c r="H59" s="147">
        <v>3031</v>
      </c>
      <c r="I59" s="34">
        <f t="shared" si="10"/>
        <v>0.70419003629165289</v>
      </c>
      <c r="J59" s="173">
        <f t="shared" si="8"/>
        <v>2134.3999999999996</v>
      </c>
      <c r="K59" s="35"/>
      <c r="L59" s="147">
        <v>16766.799999999996</v>
      </c>
      <c r="M59" s="147">
        <v>8223.7999999999993</v>
      </c>
      <c r="N59" s="34">
        <f t="shared" si="11"/>
        <v>1.0388141734964367</v>
      </c>
      <c r="O59" s="33">
        <f t="shared" si="9"/>
        <v>8542.9999999999964</v>
      </c>
    </row>
    <row r="60" spans="2:15" collapsed="1">
      <c r="B60" s="38"/>
      <c r="C60" s="38" t="s">
        <v>29</v>
      </c>
      <c r="D60" s="39"/>
      <c r="E60" s="40"/>
      <c r="F60" s="41"/>
      <c r="G60" s="148">
        <v>8602.4999999999982</v>
      </c>
      <c r="H60" s="148">
        <v>12256.300000000001</v>
      </c>
      <c r="I60" s="43">
        <f t="shared" si="10"/>
        <v>-0.29811607091862979</v>
      </c>
      <c r="J60" s="175">
        <f t="shared" si="8"/>
        <v>-3653.8000000000029</v>
      </c>
      <c r="K60" s="44"/>
      <c r="L60" s="148">
        <v>35381.199999999997</v>
      </c>
      <c r="M60" s="148">
        <v>26714</v>
      </c>
      <c r="N60" s="43">
        <f t="shared" si="11"/>
        <v>0.32444411170172938</v>
      </c>
      <c r="O60" s="42">
        <f t="shared" si="9"/>
        <v>8667.1999999999971</v>
      </c>
    </row>
    <row r="61" spans="2:15" ht="15" hidden="1" outlineLevel="1">
      <c r="B61" s="32"/>
      <c r="C61" s="32"/>
      <c r="D61" s="32" t="s">
        <v>35</v>
      </c>
      <c r="E61" s="32"/>
      <c r="F61" s="32"/>
      <c r="G61" s="147">
        <v>4654.8999999999996</v>
      </c>
      <c r="H61" s="147">
        <v>9892.1</v>
      </c>
      <c r="I61" s="34">
        <f t="shared" si="10"/>
        <v>-0.52943257751134754</v>
      </c>
      <c r="J61" s="173">
        <f t="shared" si="8"/>
        <v>-5237.2000000000007</v>
      </c>
      <c r="K61" s="35"/>
      <c r="L61" s="147">
        <v>22092.5</v>
      </c>
      <c r="M61" s="147">
        <v>20704</v>
      </c>
      <c r="N61" s="34">
        <f t="shared" si="11"/>
        <v>6.7064335394126706E-2</v>
      </c>
      <c r="O61" s="33">
        <f t="shared" si="9"/>
        <v>1388.5</v>
      </c>
    </row>
    <row r="62" spans="2:15" ht="15" hidden="1" outlineLevel="1">
      <c r="B62" s="32"/>
      <c r="C62" s="32"/>
      <c r="D62" s="32" t="s">
        <v>28</v>
      </c>
      <c r="E62" s="32"/>
      <c r="F62" s="32"/>
      <c r="G62" s="147">
        <v>3947.6</v>
      </c>
      <c r="H62" s="147">
        <v>2364.1999999999998</v>
      </c>
      <c r="I62" s="34">
        <f t="shared" si="10"/>
        <v>0.66974029269943336</v>
      </c>
      <c r="J62" s="173">
        <f t="shared" si="8"/>
        <v>1583.4</v>
      </c>
      <c r="K62" s="35"/>
      <c r="L62" s="147">
        <v>13288.7</v>
      </c>
      <c r="M62" s="147">
        <v>6010</v>
      </c>
      <c r="N62" s="34">
        <f t="shared" si="11"/>
        <v>1.2110981697171384</v>
      </c>
      <c r="O62" s="33">
        <f t="shared" si="9"/>
        <v>7278.7000000000007</v>
      </c>
    </row>
    <row r="63" spans="2:15" collapsed="1">
      <c r="B63" s="38"/>
      <c r="C63" s="38" t="s">
        <v>36</v>
      </c>
      <c r="D63" s="39"/>
      <c r="E63" s="40"/>
      <c r="F63" s="41"/>
      <c r="G63" s="148">
        <v>26772.800000000003</v>
      </c>
      <c r="H63" s="148">
        <v>12191</v>
      </c>
      <c r="I63" s="43">
        <f t="shared" si="10"/>
        <v>1.1961118858174067</v>
      </c>
      <c r="J63" s="175">
        <f t="shared" si="8"/>
        <v>14581.800000000003</v>
      </c>
      <c r="K63" s="44"/>
      <c r="L63" s="148">
        <v>93541.599999999991</v>
      </c>
      <c r="M63" s="148">
        <v>25235.4</v>
      </c>
      <c r="N63" s="43">
        <f t="shared" si="11"/>
        <v>2.7067611371327573</v>
      </c>
      <c r="O63" s="42">
        <f t="shared" si="9"/>
        <v>68306.199999999983</v>
      </c>
    </row>
    <row r="64" spans="2:15" ht="15" hidden="1" outlineLevel="1">
      <c r="B64" s="32"/>
      <c r="C64" s="32"/>
      <c r="D64" s="32" t="s">
        <v>35</v>
      </c>
      <c r="E64" s="32"/>
      <c r="F64" s="32"/>
      <c r="G64" s="147">
        <v>2872.6000000000004</v>
      </c>
      <c r="H64" s="147">
        <v>10182.9</v>
      </c>
      <c r="I64" s="34">
        <f t="shared" si="10"/>
        <v>-0.71789961602294039</v>
      </c>
      <c r="J64" s="173">
        <f t="shared" si="8"/>
        <v>-7310.2999999999993</v>
      </c>
      <c r="K64" s="35"/>
      <c r="L64" s="147">
        <v>48151.3</v>
      </c>
      <c r="M64" s="147">
        <v>14104.9</v>
      </c>
      <c r="N64" s="34">
        <f t="shared" si="11"/>
        <v>2.4137994597622106</v>
      </c>
      <c r="O64" s="33">
        <f t="shared" si="9"/>
        <v>34046.400000000001</v>
      </c>
    </row>
    <row r="65" spans="1:18" ht="15" hidden="1" outlineLevel="1">
      <c r="B65" s="32"/>
      <c r="C65" s="32"/>
      <c r="D65" s="32" t="s">
        <v>28</v>
      </c>
      <c r="E65" s="32"/>
      <c r="F65" s="32"/>
      <c r="G65" s="147">
        <v>23900.199999999997</v>
      </c>
      <c r="H65" s="147">
        <v>2008.1</v>
      </c>
      <c r="I65" s="34">
        <f t="shared" si="10"/>
        <v>10.901897315870723</v>
      </c>
      <c r="J65" s="173">
        <f t="shared" si="8"/>
        <v>21892.1</v>
      </c>
      <c r="K65" s="35"/>
      <c r="L65" s="147">
        <v>45390.299999999996</v>
      </c>
      <c r="M65" s="147">
        <v>11130.500000000002</v>
      </c>
      <c r="N65" s="34">
        <f t="shared" si="11"/>
        <v>3.0780108710300516</v>
      </c>
      <c r="O65" s="33">
        <f t="shared" si="9"/>
        <v>34259.799999999996</v>
      </c>
    </row>
    <row r="66" spans="1:18" s="137" customFormat="1" collapsed="1">
      <c r="A66" s="133"/>
      <c r="B66" s="38"/>
      <c r="C66" s="38" t="s">
        <v>50</v>
      </c>
      <c r="D66" s="39"/>
      <c r="E66" s="40"/>
      <c r="F66" s="41"/>
      <c r="G66" s="148">
        <v>24645.599999999999</v>
      </c>
      <c r="H66" s="148">
        <v>13830.9</v>
      </c>
      <c r="I66" s="43">
        <f t="shared" si="10"/>
        <v>0.78192308526560095</v>
      </c>
      <c r="J66" s="175">
        <f t="shared" si="8"/>
        <v>10814.699999999999</v>
      </c>
      <c r="K66" s="44"/>
      <c r="L66" s="148">
        <v>76678.899999999994</v>
      </c>
      <c r="M66" s="148">
        <v>42883.8</v>
      </c>
      <c r="N66" s="43">
        <f t="shared" si="11"/>
        <v>0.78806215867064</v>
      </c>
      <c r="O66" s="42">
        <f t="shared" si="9"/>
        <v>33795.099999999991</v>
      </c>
      <c r="P66" s="255"/>
      <c r="Q66" s="133"/>
      <c r="R66" s="133"/>
    </row>
    <row r="67" spans="1:18" s="137" customFormat="1" ht="15" hidden="1" outlineLevel="1">
      <c r="A67" s="133"/>
      <c r="B67" s="41"/>
      <c r="C67" s="41"/>
      <c r="D67" s="41" t="s">
        <v>35</v>
      </c>
      <c r="E67" s="41"/>
      <c r="F67" s="41"/>
      <c r="G67" s="149">
        <v>17395.8</v>
      </c>
      <c r="H67" s="147">
        <v>8656.2000000000007</v>
      </c>
      <c r="I67" s="135">
        <f t="shared" si="10"/>
        <v>1.0096347126914811</v>
      </c>
      <c r="J67" s="178">
        <f t="shared" si="8"/>
        <v>8739.5999999999985</v>
      </c>
      <c r="K67" s="136"/>
      <c r="L67" s="149">
        <v>49918.399999999994</v>
      </c>
      <c r="M67" s="147">
        <v>24667.100000000002</v>
      </c>
      <c r="N67" s="135">
        <f t="shared" si="11"/>
        <v>1.0236833677246207</v>
      </c>
      <c r="O67" s="134">
        <f t="shared" si="9"/>
        <v>25251.299999999992</v>
      </c>
      <c r="P67" s="255"/>
      <c r="Q67" s="133"/>
      <c r="R67" s="133"/>
    </row>
    <row r="68" spans="1:18" ht="15" hidden="1" outlineLevel="1">
      <c r="B68" s="41"/>
      <c r="C68" s="41"/>
      <c r="D68" s="41" t="s">
        <v>28</v>
      </c>
      <c r="E68" s="41"/>
      <c r="F68" s="41"/>
      <c r="G68" s="149">
        <v>7249.7999999999993</v>
      </c>
      <c r="H68" s="147">
        <v>5174.7</v>
      </c>
      <c r="I68" s="135">
        <f t="shared" si="10"/>
        <v>0.40100875413067416</v>
      </c>
      <c r="J68" s="178">
        <f t="shared" si="8"/>
        <v>2075.0999999999995</v>
      </c>
      <c r="K68" s="136"/>
      <c r="L68" s="149">
        <v>26760.5</v>
      </c>
      <c r="M68" s="147">
        <v>18216.7</v>
      </c>
      <c r="N68" s="135">
        <f t="shared" si="11"/>
        <v>0.46900920583859862</v>
      </c>
      <c r="O68" s="134">
        <f t="shared" si="9"/>
        <v>8543.7999999999993</v>
      </c>
    </row>
    <row r="69" spans="1:18" collapsed="1">
      <c r="B69" s="38"/>
      <c r="C69" s="38" t="s">
        <v>37</v>
      </c>
      <c r="D69" s="39"/>
      <c r="E69" s="40"/>
      <c r="F69" s="41"/>
      <c r="G69" s="148">
        <v>43408.7</v>
      </c>
      <c r="H69" s="148">
        <v>18244.699999999997</v>
      </c>
      <c r="I69" s="43">
        <f t="shared" si="10"/>
        <v>1.3792498643441657</v>
      </c>
      <c r="J69" s="175">
        <f t="shared" si="8"/>
        <v>25164</v>
      </c>
      <c r="K69" s="44"/>
      <c r="L69" s="148">
        <v>187514.2</v>
      </c>
      <c r="M69" s="148">
        <v>82465.899999999994</v>
      </c>
      <c r="N69" s="43">
        <f t="shared" si="11"/>
        <v>1.2738392474950255</v>
      </c>
      <c r="O69" s="42">
        <f t="shared" si="9"/>
        <v>105048.30000000002</v>
      </c>
    </row>
    <row r="70" spans="1:18" ht="15" hidden="1" outlineLevel="1">
      <c r="B70" s="32"/>
      <c r="C70" s="32"/>
      <c r="D70" s="32" t="s">
        <v>35</v>
      </c>
      <c r="E70" s="32"/>
      <c r="F70" s="32"/>
      <c r="G70" s="147">
        <v>33926.899999999994</v>
      </c>
      <c r="H70" s="147">
        <v>15010.3</v>
      </c>
      <c r="I70" s="34">
        <f t="shared" si="10"/>
        <v>1.2602413009733313</v>
      </c>
      <c r="J70" s="173">
        <f t="shared" si="8"/>
        <v>18916.599999999995</v>
      </c>
      <c r="K70" s="35"/>
      <c r="L70" s="147">
        <v>119453.89999999998</v>
      </c>
      <c r="M70" s="147">
        <v>65067.899999999994</v>
      </c>
      <c r="N70" s="34">
        <f t="shared" si="11"/>
        <v>0.83583456666036549</v>
      </c>
      <c r="O70" s="33">
        <f t="shared" si="9"/>
        <v>54385.999999999985</v>
      </c>
    </row>
    <row r="71" spans="1:18" ht="15" hidden="1" outlineLevel="1">
      <c r="B71" s="32"/>
      <c r="C71" s="32"/>
      <c r="D71" s="32" t="s">
        <v>28</v>
      </c>
      <c r="E71" s="32"/>
      <c r="F71" s="32"/>
      <c r="G71" s="147">
        <v>9481.8000000000029</v>
      </c>
      <c r="H71" s="147">
        <v>3234.3999999999996</v>
      </c>
      <c r="I71" s="34">
        <f t="shared" si="10"/>
        <v>1.9315483551817971</v>
      </c>
      <c r="J71" s="173">
        <f t="shared" si="8"/>
        <v>6247.4000000000033</v>
      </c>
      <c r="K71" s="35"/>
      <c r="L71" s="147">
        <v>68060.299999999988</v>
      </c>
      <c r="M71" s="147">
        <v>17398</v>
      </c>
      <c r="N71" s="34">
        <f t="shared" si="11"/>
        <v>2.9119611449591902</v>
      </c>
      <c r="O71" s="33">
        <f t="shared" si="9"/>
        <v>50662.299999999988</v>
      </c>
    </row>
    <row r="72" spans="1:18" collapsed="1">
      <c r="C72" s="45"/>
      <c r="D72" s="47"/>
      <c r="E72" s="48"/>
      <c r="F72" s="47"/>
      <c r="G72" s="177"/>
      <c r="H72" s="177"/>
      <c r="J72" s="176"/>
      <c r="L72" s="177"/>
      <c r="M72" s="177">
        <v>0</v>
      </c>
    </row>
    <row r="73" spans="1:18">
      <c r="B73" s="23" t="s">
        <v>38</v>
      </c>
      <c r="C73" s="23"/>
      <c r="D73" s="23"/>
      <c r="E73" s="23"/>
      <c r="F73" s="23"/>
      <c r="G73" s="145">
        <v>-331372.79999999981</v>
      </c>
      <c r="H73" s="145">
        <v>-79184.799999999988</v>
      </c>
      <c r="I73" s="25">
        <f t="shared" si="10"/>
        <v>3.1848031440377431</v>
      </c>
      <c r="J73" s="174">
        <f>+G73-H73</f>
        <v>-252187.99999999983</v>
      </c>
      <c r="K73" s="26"/>
      <c r="L73" s="145">
        <v>-1021300.5999999996</v>
      </c>
      <c r="M73" s="145">
        <v>-271919.60000000009</v>
      </c>
      <c r="N73" s="25">
        <f t="shared" ref="N73:N77" si="12">+(+L73/M73-1)</f>
        <v>2.7558918150806315</v>
      </c>
      <c r="O73" s="24">
        <f t="shared" ref="O73:O77" si="13">+L73-M73</f>
        <v>-749380.99999999953</v>
      </c>
    </row>
    <row r="74" spans="1:18">
      <c r="G74" s="177"/>
      <c r="H74" s="177"/>
      <c r="J74" s="176"/>
      <c r="L74" s="177"/>
      <c r="M74" s="177">
        <v>0</v>
      </c>
    </row>
    <row r="75" spans="1:18" ht="15">
      <c r="B75" s="27"/>
      <c r="C75" s="27" t="s">
        <v>51</v>
      </c>
      <c r="D75" s="27"/>
      <c r="E75" s="27"/>
      <c r="F75" s="27"/>
      <c r="G75" s="146">
        <v>76015.199999999997</v>
      </c>
      <c r="H75" s="146">
        <v>67129.799999999988</v>
      </c>
      <c r="I75" s="29">
        <f t="shared" ref="I75" si="14">+(+G75/H75-1)</f>
        <v>0.13236148476533538</v>
      </c>
      <c r="J75" s="172">
        <f>+G75-H75</f>
        <v>8885.4000000000087</v>
      </c>
      <c r="K75" s="30"/>
      <c r="L75" s="146">
        <v>797653.79999999993</v>
      </c>
      <c r="M75" s="146">
        <v>333986.89999999997</v>
      </c>
      <c r="N75" s="29">
        <f t="shared" si="12"/>
        <v>1.3882787019490883</v>
      </c>
      <c r="O75" s="28">
        <f t="shared" si="13"/>
        <v>463666.89999999997</v>
      </c>
    </row>
    <row r="76" spans="1:18">
      <c r="G76" s="177"/>
      <c r="H76" s="177"/>
      <c r="J76" s="176"/>
      <c r="L76" s="177"/>
      <c r="M76" s="177"/>
    </row>
    <row r="77" spans="1:18">
      <c r="B77" s="23" t="s">
        <v>40</v>
      </c>
      <c r="C77" s="23"/>
      <c r="D77" s="23"/>
      <c r="E77" s="23"/>
      <c r="F77" s="23"/>
      <c r="G77" s="145">
        <v>-407387.99999999983</v>
      </c>
      <c r="H77" s="145">
        <v>-146314.59999999998</v>
      </c>
      <c r="I77" s="25">
        <f t="shared" ref="I77" si="15">+(+G77/H77-1)</f>
        <v>1.7843291100136276</v>
      </c>
      <c r="J77" s="174">
        <f>+G77-H77</f>
        <v>-261073.39999999985</v>
      </c>
      <c r="K77" s="26"/>
      <c r="L77" s="145">
        <v>-1818954.3999999994</v>
      </c>
      <c r="M77" s="145">
        <v>-605906.5</v>
      </c>
      <c r="N77" s="25">
        <f t="shared" si="12"/>
        <v>2.0020381032387</v>
      </c>
      <c r="O77" s="24">
        <f t="shared" si="13"/>
        <v>-1213047.8999999994</v>
      </c>
    </row>
    <row r="78" spans="1:18" s="140" customFormat="1" ht="15">
      <c r="A78" s="142"/>
      <c r="B78" s="63"/>
      <c r="C78" s="110"/>
      <c r="D78" s="143"/>
      <c r="E78" s="54"/>
      <c r="F78" s="51"/>
      <c r="G78" s="177"/>
      <c r="H78" s="177"/>
      <c r="I78" s="131"/>
      <c r="J78" s="179"/>
      <c r="K78" s="131"/>
      <c r="L78" s="177"/>
      <c r="M78" s="177"/>
      <c r="N78" s="131"/>
      <c r="O78" s="131"/>
      <c r="P78" s="255"/>
      <c r="Q78" s="142"/>
      <c r="R78" s="142"/>
    </row>
    <row r="79" spans="1:18" s="140" customFormat="1" ht="15">
      <c r="A79" s="142"/>
      <c r="B79" s="27"/>
      <c r="C79" s="27" t="s">
        <v>119</v>
      </c>
      <c r="D79" s="27"/>
      <c r="E79" s="27"/>
      <c r="F79" s="27"/>
      <c r="G79" s="146">
        <v>0</v>
      </c>
      <c r="H79" s="146">
        <v>0</v>
      </c>
      <c r="I79" s="29" t="s">
        <v>112</v>
      </c>
      <c r="J79" s="172" t="s">
        <v>112</v>
      </c>
      <c r="K79" s="30"/>
      <c r="L79" s="146">
        <v>0</v>
      </c>
      <c r="M79" s="146"/>
      <c r="N79" s="29" t="s">
        <v>112</v>
      </c>
      <c r="O79" s="28" t="s">
        <v>112</v>
      </c>
      <c r="P79" s="255"/>
      <c r="Q79" s="142"/>
      <c r="R79" s="142"/>
    </row>
    <row r="80" spans="1:18" ht="15">
      <c r="B80" s="140"/>
      <c r="C80" s="139"/>
      <c r="D80" s="143"/>
      <c r="E80" s="143"/>
      <c r="F80" s="143"/>
      <c r="G80" s="177"/>
      <c r="H80" s="177"/>
      <c r="I80" s="142"/>
      <c r="J80" s="179"/>
      <c r="K80" s="142"/>
      <c r="L80" s="177"/>
      <c r="M80" s="177"/>
      <c r="N80" s="141"/>
      <c r="O80" s="142"/>
    </row>
    <row r="81" spans="2:20">
      <c r="B81" s="23" t="s">
        <v>120</v>
      </c>
      <c r="C81" s="8"/>
      <c r="D81" s="9"/>
      <c r="E81" s="10"/>
      <c r="F81" s="11"/>
      <c r="G81" s="145">
        <v>-331372.79999999981</v>
      </c>
      <c r="H81" s="145">
        <v>-79184.799999999988</v>
      </c>
      <c r="I81" s="25">
        <f t="shared" ref="I81" si="16">+(+G81/H81-1)</f>
        <v>3.1848031440377431</v>
      </c>
      <c r="J81" s="174">
        <f>+G81-H81</f>
        <v>-252187.99999999983</v>
      </c>
      <c r="K81" s="26"/>
      <c r="L81" s="145">
        <v>-1021300.5999999996</v>
      </c>
      <c r="M81" s="145">
        <v>-271919.60000000009</v>
      </c>
      <c r="N81" s="25">
        <f t="shared" ref="N81" si="17">+(+L81/M81-1)</f>
        <v>2.7558918150806315</v>
      </c>
      <c r="O81" s="24">
        <f>+L81-M81</f>
        <v>-749380.99999999953</v>
      </c>
      <c r="T81" s="314"/>
    </row>
    <row r="82" spans="2:20">
      <c r="B82" s="115"/>
      <c r="C82" s="55"/>
      <c r="D82" s="143"/>
      <c r="E82" s="54"/>
      <c r="F82" s="51"/>
      <c r="G82" s="162"/>
      <c r="H82" s="163"/>
    </row>
    <row r="83" spans="2:20" ht="15">
      <c r="B83" s="65"/>
      <c r="C83" s="112"/>
      <c r="D83" s="143"/>
      <c r="E83" s="54"/>
      <c r="F83" s="51"/>
      <c r="G83" s="162"/>
      <c r="H83" s="162"/>
      <c r="I83" s="162"/>
      <c r="J83" s="162"/>
      <c r="K83" s="162"/>
      <c r="L83" s="162"/>
      <c r="M83" s="162"/>
      <c r="N83" s="162"/>
      <c r="O83" s="162"/>
    </row>
    <row r="84" spans="2:20" ht="16.5">
      <c r="B84" s="87"/>
    </row>
    <row r="85" spans="2:20" ht="16.5">
      <c r="B85" s="86"/>
    </row>
    <row r="86" spans="2:20" ht="16.5">
      <c r="B86" s="86"/>
    </row>
    <row r="87" spans="2:20" ht="16.5">
      <c r="B87" s="86"/>
    </row>
    <row r="88" spans="2:20" ht="16.5">
      <c r="B88" s="88"/>
    </row>
    <row r="89" spans="2:20" ht="16.5">
      <c r="B89" s="88"/>
      <c r="C89" s="82"/>
      <c r="D89" s="83"/>
      <c r="E89" s="84"/>
      <c r="F89" s="57"/>
    </row>
    <row r="90" spans="2:20">
      <c r="B90" s="85"/>
      <c r="C90" s="82"/>
      <c r="D90" s="83"/>
      <c r="E90" s="84"/>
      <c r="F90" s="57"/>
    </row>
    <row r="91" spans="2:20">
      <c r="C91" s="82"/>
      <c r="D91" s="83"/>
      <c r="E91" s="84"/>
      <c r="F91" s="57"/>
    </row>
    <row r="92" spans="2:20">
      <c r="C92" s="82"/>
      <c r="D92" s="83"/>
      <c r="E92" s="84"/>
      <c r="F92" s="57"/>
    </row>
    <row r="93" spans="2:20">
      <c r="C93" s="82"/>
      <c r="D93" s="83"/>
      <c r="E93" s="84"/>
      <c r="F93" s="57"/>
    </row>
    <row r="94" spans="2:20">
      <c r="C94" s="82"/>
      <c r="D94" s="83"/>
      <c r="E94" s="84"/>
      <c r="F94" s="57"/>
    </row>
    <row r="95" spans="2:20">
      <c r="C95" s="82"/>
      <c r="D95" s="83"/>
      <c r="E95" s="84"/>
      <c r="F95" s="57"/>
    </row>
    <row r="96" spans="2:20">
      <c r="C96" s="82"/>
      <c r="D96" s="83"/>
      <c r="E96" s="84"/>
      <c r="F96" s="57"/>
    </row>
    <row r="97" spans="3:6">
      <c r="C97" s="82"/>
      <c r="D97" s="83"/>
      <c r="E97" s="84"/>
      <c r="F97" s="57"/>
    </row>
    <row r="98" spans="3:6">
      <c r="C98" s="82"/>
      <c r="D98" s="83"/>
      <c r="E98" s="84"/>
      <c r="F98" s="57"/>
    </row>
    <row r="99" spans="3:6">
      <c r="C99" s="82"/>
      <c r="D99" s="83"/>
      <c r="E99" s="84"/>
      <c r="F99"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3"/>
  <sheetViews>
    <sheetView zoomScaleNormal="100" workbookViewId="0">
      <selection activeCell="N66" sqref="N66"/>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9" width="13.28515625" style="157" customWidth="1"/>
    <col min="10" max="10" width="11.85546875" style="131" customWidth="1"/>
    <col min="11" max="11" width="12.42578125" style="131" customWidth="1"/>
    <col min="12" max="12" width="11.42578125" style="131"/>
    <col min="13" max="13" width="13.28515625" style="131" bestFit="1" customWidth="1"/>
    <col min="14" max="23" width="11.42578125" style="131"/>
  </cols>
  <sheetData>
    <row r="1" spans="2:12" ht="15">
      <c r="B1" s="156"/>
      <c r="C1" s="156"/>
      <c r="D1" s="156"/>
      <c r="E1" s="156"/>
      <c r="F1" s="156"/>
      <c r="G1" s="156"/>
    </row>
    <row r="2" spans="2:12" s="14" customFormat="1" ht="21">
      <c r="C2" s="298"/>
      <c r="D2" s="298"/>
      <c r="E2" s="298"/>
      <c r="F2" s="298"/>
      <c r="G2" s="298"/>
      <c r="H2" s="298"/>
    </row>
    <row r="3" spans="2:12" s="14" customFormat="1" ht="16.5" customHeight="1">
      <c r="B3" s="308" t="s">
        <v>217</v>
      </c>
      <c r="C3" s="308"/>
      <c r="D3" s="308"/>
      <c r="E3" s="308"/>
      <c r="F3" s="308"/>
      <c r="G3" s="308"/>
      <c r="H3" s="308"/>
      <c r="I3" s="308"/>
      <c r="J3" s="308"/>
    </row>
    <row r="4" spans="2:12" s="14" customFormat="1" ht="3.75" customHeight="1">
      <c r="C4" s="15"/>
      <c r="D4" s="15"/>
      <c r="E4" s="15"/>
      <c r="F4" s="15"/>
      <c r="G4" s="15"/>
      <c r="H4" s="159"/>
      <c r="I4" s="159"/>
    </row>
    <row r="5" spans="2:12" s="14" customFormat="1">
      <c r="E5" s="16"/>
      <c r="F5" s="17"/>
      <c r="G5" s="161"/>
      <c r="H5" s="161"/>
      <c r="I5" s="184"/>
    </row>
    <row r="6" spans="2:12" s="14" customFormat="1" ht="15.75" customHeight="1">
      <c r="E6" s="16"/>
      <c r="F6" s="17"/>
      <c r="G6" s="67">
        <v>44927</v>
      </c>
      <c r="H6" s="67">
        <v>44958</v>
      </c>
      <c r="I6" s="67">
        <v>44986</v>
      </c>
      <c r="J6" s="67">
        <v>45017</v>
      </c>
    </row>
    <row r="7" spans="2:12" s="14" customFormat="1" ht="6" customHeight="1">
      <c r="C7" s="21"/>
      <c r="D7" s="21"/>
      <c r="E7" s="21"/>
      <c r="F7" s="22"/>
      <c r="G7" s="22"/>
      <c r="H7" s="166"/>
      <c r="I7" s="166"/>
      <c r="J7" s="166"/>
    </row>
    <row r="8" spans="2:12">
      <c r="B8" s="23" t="s">
        <v>0</v>
      </c>
      <c r="C8" s="23"/>
      <c r="D8" s="23"/>
      <c r="E8" s="23"/>
      <c r="F8" s="23"/>
      <c r="G8" s="145">
        <v>1723204.5000000002</v>
      </c>
      <c r="H8" s="145">
        <v>1570391.1</v>
      </c>
      <c r="I8" s="145">
        <v>1726775.9999999998</v>
      </c>
      <c r="J8" s="145">
        <v>1866320.6</v>
      </c>
      <c r="L8" s="153"/>
    </row>
    <row r="9" spans="2:12" ht="15">
      <c r="B9" s="27"/>
      <c r="C9" s="27" t="s">
        <v>1</v>
      </c>
      <c r="D9" s="27"/>
      <c r="E9" s="27"/>
      <c r="F9" s="27"/>
      <c r="G9" s="146">
        <v>1584591.3</v>
      </c>
      <c r="H9" s="146">
        <v>1417382.5000000002</v>
      </c>
      <c r="I9" s="146">
        <v>1556312.9</v>
      </c>
      <c r="J9" s="146">
        <v>1697561.4000000001</v>
      </c>
      <c r="L9" s="153"/>
    </row>
    <row r="10" spans="2:12" ht="15" hidden="1" outlineLevel="1">
      <c r="B10" s="32"/>
      <c r="C10" s="32"/>
      <c r="D10" s="32" t="s">
        <v>2</v>
      </c>
      <c r="E10" s="32"/>
      <c r="F10" s="32"/>
      <c r="G10" s="147">
        <v>328790.69999999995</v>
      </c>
      <c r="H10" s="147">
        <v>308197.8</v>
      </c>
      <c r="I10" s="147">
        <v>385690.6</v>
      </c>
      <c r="J10" s="147">
        <v>413202.6</v>
      </c>
    </row>
    <row r="11" spans="2:12" ht="15" hidden="1" outlineLevel="1">
      <c r="B11" s="32"/>
      <c r="C11" s="32"/>
      <c r="D11" s="32" t="s">
        <v>3</v>
      </c>
      <c r="E11" s="32"/>
      <c r="F11" s="32"/>
      <c r="G11" s="147">
        <v>166273.29999999999</v>
      </c>
      <c r="H11" s="147">
        <v>165728.1</v>
      </c>
      <c r="I11" s="147">
        <v>154801.29999999999</v>
      </c>
      <c r="J11" s="147">
        <v>175985.2</v>
      </c>
    </row>
    <row r="12" spans="2:12" ht="15" hidden="1" outlineLevel="1">
      <c r="B12" s="32"/>
      <c r="C12" s="32"/>
      <c r="D12" s="32" t="s">
        <v>52</v>
      </c>
      <c r="E12" s="32"/>
      <c r="F12" s="32"/>
      <c r="G12" s="147">
        <v>651670.6</v>
      </c>
      <c r="H12" s="147">
        <v>542478.6</v>
      </c>
      <c r="I12" s="147">
        <v>573487.5</v>
      </c>
      <c r="J12" s="147">
        <v>628287.5</v>
      </c>
    </row>
    <row r="13" spans="2:12" ht="15" hidden="1" outlineLevel="1">
      <c r="B13" s="32"/>
      <c r="C13" s="32"/>
      <c r="D13" s="32" t="s">
        <v>4</v>
      </c>
      <c r="E13" s="32"/>
      <c r="F13" s="32"/>
      <c r="G13" s="147">
        <v>152989.79999999999</v>
      </c>
      <c r="H13" s="147">
        <v>151398.6</v>
      </c>
      <c r="I13" s="147">
        <v>174178.8</v>
      </c>
      <c r="J13" s="147">
        <v>183196.1</v>
      </c>
    </row>
    <row r="14" spans="2:12" ht="15" hidden="1" outlineLevel="1">
      <c r="B14" s="32"/>
      <c r="C14" s="32"/>
      <c r="D14" s="32" t="s">
        <v>5</v>
      </c>
      <c r="E14" s="32"/>
      <c r="F14" s="32"/>
      <c r="G14" s="147">
        <v>9203.9000000000015</v>
      </c>
      <c r="H14" s="147">
        <v>23274.600000000002</v>
      </c>
      <c r="I14" s="147">
        <v>10034.5</v>
      </c>
      <c r="J14" s="147">
        <v>23455.3</v>
      </c>
    </row>
    <row r="15" spans="2:12" ht="15" hidden="1" outlineLevel="1">
      <c r="B15" s="32"/>
      <c r="C15" s="32"/>
      <c r="D15" s="32" t="s">
        <v>6</v>
      </c>
      <c r="E15" s="32"/>
      <c r="F15" s="32"/>
      <c r="G15" s="147">
        <v>26796.400000000001</v>
      </c>
      <c r="H15" s="147">
        <v>25788.699999999997</v>
      </c>
      <c r="I15" s="147">
        <v>28207.8</v>
      </c>
      <c r="J15" s="147">
        <v>31263.7</v>
      </c>
    </row>
    <row r="16" spans="2:12" ht="15" hidden="1" outlineLevel="1">
      <c r="B16" s="32"/>
      <c r="C16" s="32"/>
      <c r="D16" s="32" t="s">
        <v>7</v>
      </c>
      <c r="E16" s="32"/>
      <c r="F16" s="32"/>
      <c r="G16" s="147">
        <v>94979.7</v>
      </c>
      <c r="H16" s="147">
        <v>52093</v>
      </c>
      <c r="I16" s="147">
        <v>46528.6</v>
      </c>
      <c r="J16" s="147">
        <v>59802.5</v>
      </c>
    </row>
    <row r="17" spans="2:13" ht="15" hidden="1" outlineLevel="1">
      <c r="B17" s="32"/>
      <c r="C17" s="32"/>
      <c r="D17" s="32" t="s">
        <v>8</v>
      </c>
      <c r="E17" s="32"/>
      <c r="F17" s="32"/>
      <c r="G17" s="147">
        <v>55107</v>
      </c>
      <c r="H17" s="147">
        <v>38074.5</v>
      </c>
      <c r="I17" s="147">
        <v>67672</v>
      </c>
      <c r="J17" s="147">
        <v>60528.1</v>
      </c>
    </row>
    <row r="18" spans="2:13" ht="15" hidden="1" outlineLevel="1">
      <c r="B18" s="32"/>
      <c r="C18" s="32"/>
      <c r="D18" s="32" t="s">
        <v>9</v>
      </c>
      <c r="E18" s="32"/>
      <c r="F18" s="32"/>
      <c r="G18" s="147">
        <v>98779.9</v>
      </c>
      <c r="H18" s="147">
        <v>110348.59999999999</v>
      </c>
      <c r="I18" s="147">
        <v>115711.8</v>
      </c>
      <c r="J18" s="147">
        <v>121840.40000000004</v>
      </c>
    </row>
    <row r="19" spans="2:13" ht="15" collapsed="1">
      <c r="B19" s="27"/>
      <c r="C19" s="27" t="s">
        <v>117</v>
      </c>
      <c r="D19" s="27"/>
      <c r="E19" s="27"/>
      <c r="F19" s="27"/>
      <c r="G19" s="146">
        <v>56318.2</v>
      </c>
      <c r="H19" s="146">
        <v>78317.700000000012</v>
      </c>
      <c r="I19" s="146">
        <v>93935.700000000012</v>
      </c>
      <c r="J19" s="146">
        <v>88279.7</v>
      </c>
    </row>
    <row r="20" spans="2:13" ht="15" hidden="1" outlineLevel="1">
      <c r="B20" s="32"/>
      <c r="C20" s="32"/>
      <c r="D20" s="32" t="s">
        <v>111</v>
      </c>
      <c r="E20" s="32"/>
      <c r="F20" s="32"/>
      <c r="G20" s="147">
        <v>18274.099999999999</v>
      </c>
      <c r="H20" s="147">
        <v>16588.400000000001</v>
      </c>
      <c r="I20" s="147">
        <v>26331.599999999999</v>
      </c>
      <c r="J20" s="147">
        <v>19478.8</v>
      </c>
    </row>
    <row r="21" spans="2:13" ht="15" hidden="1" outlineLevel="1">
      <c r="B21" s="32"/>
      <c r="C21" s="32"/>
      <c r="D21" s="32" t="s">
        <v>118</v>
      </c>
      <c r="E21" s="32"/>
      <c r="F21" s="32"/>
      <c r="G21" s="147">
        <v>0</v>
      </c>
      <c r="H21" s="147">
        <v>0</v>
      </c>
      <c r="I21" s="147">
        <v>0</v>
      </c>
      <c r="J21" s="147">
        <v>0</v>
      </c>
    </row>
    <row r="22" spans="2:13" ht="15" hidden="1" outlineLevel="1">
      <c r="B22" s="32"/>
      <c r="C22" s="32"/>
      <c r="D22" s="32" t="s">
        <v>10</v>
      </c>
      <c r="E22" s="32"/>
      <c r="F22" s="32"/>
      <c r="G22" s="147">
        <v>38044.1</v>
      </c>
      <c r="H22" s="147">
        <v>61729.3</v>
      </c>
      <c r="I22" s="147">
        <v>67604.100000000006</v>
      </c>
      <c r="J22" s="147">
        <v>68800.899999999994</v>
      </c>
    </row>
    <row r="23" spans="2:13" ht="15" collapsed="1">
      <c r="B23" s="27"/>
      <c r="C23" s="27" t="s">
        <v>11</v>
      </c>
      <c r="D23" s="27"/>
      <c r="E23" s="27"/>
      <c r="F23" s="27"/>
      <c r="G23" s="146">
        <v>82223.200000000012</v>
      </c>
      <c r="H23" s="146">
        <v>74620.300000000017</v>
      </c>
      <c r="I23" s="146">
        <v>76502.899999999994</v>
      </c>
      <c r="J23" s="146">
        <v>80469.899999999994</v>
      </c>
    </row>
    <row r="24" spans="2:13" ht="15" hidden="1" outlineLevel="1">
      <c r="B24" s="32"/>
      <c r="C24" s="32"/>
      <c r="D24" s="32" t="s">
        <v>12</v>
      </c>
      <c r="E24" s="32"/>
      <c r="F24" s="32"/>
      <c r="G24" s="147">
        <v>61497.5</v>
      </c>
      <c r="H24" s="147">
        <v>46727.9</v>
      </c>
      <c r="I24" s="147">
        <v>43077.1</v>
      </c>
      <c r="J24" s="147">
        <v>55922.400000000001</v>
      </c>
    </row>
    <row r="25" spans="2:13" ht="15" hidden="1" outlineLevel="1">
      <c r="B25" s="32"/>
      <c r="C25" s="32"/>
      <c r="D25" s="32" t="s">
        <v>13</v>
      </c>
      <c r="E25" s="32"/>
      <c r="F25" s="32"/>
      <c r="G25" s="147">
        <v>5422.7</v>
      </c>
      <c r="H25" s="147">
        <v>5191</v>
      </c>
      <c r="I25" s="147">
        <v>9210.4</v>
      </c>
      <c r="J25" s="147">
        <v>2966.2000000000003</v>
      </c>
    </row>
    <row r="26" spans="2:13" ht="15" hidden="1" outlineLevel="1">
      <c r="B26" s="32"/>
      <c r="C26" s="32"/>
      <c r="D26" s="32" t="s">
        <v>14</v>
      </c>
      <c r="E26" s="32"/>
      <c r="F26" s="32"/>
      <c r="G26" s="147">
        <v>15302.999999999998</v>
      </c>
      <c r="H26" s="147">
        <v>22701.4</v>
      </c>
      <c r="I26" s="147">
        <v>24215.399999999991</v>
      </c>
      <c r="J26" s="147">
        <v>21581.3</v>
      </c>
    </row>
    <row r="27" spans="2:13" ht="15" collapsed="1">
      <c r="B27" s="27"/>
      <c r="C27" s="27" t="s">
        <v>15</v>
      </c>
      <c r="D27" s="27"/>
      <c r="E27" s="27"/>
      <c r="F27" s="27"/>
      <c r="G27" s="146">
        <v>71.8</v>
      </c>
      <c r="H27" s="146">
        <v>70.600000000000009</v>
      </c>
      <c r="I27" s="146">
        <v>24.5</v>
      </c>
      <c r="J27" s="146">
        <v>9.6</v>
      </c>
    </row>
    <row r="28" spans="2:13">
      <c r="G28" s="147"/>
      <c r="H28" s="147"/>
      <c r="I28" s="147"/>
      <c r="J28" s="147"/>
      <c r="K28" s="152"/>
      <c r="L28" s="132"/>
      <c r="M28" s="132"/>
    </row>
    <row r="29" spans="2:13">
      <c r="B29" s="23" t="s">
        <v>16</v>
      </c>
      <c r="C29" s="23"/>
      <c r="D29" s="23"/>
      <c r="E29" s="23"/>
      <c r="F29" s="23"/>
      <c r="G29" s="145">
        <v>1927142.8000000003</v>
      </c>
      <c r="H29" s="145">
        <v>1798525.0999999999</v>
      </c>
      <c r="I29" s="145">
        <v>1984631.5</v>
      </c>
      <c r="J29" s="145">
        <v>2197693.4</v>
      </c>
      <c r="K29" s="132"/>
      <c r="L29" s="132"/>
      <c r="M29" s="132"/>
    </row>
    <row r="30" spans="2:13" ht="15">
      <c r="B30" s="27"/>
      <c r="C30" s="27" t="s">
        <v>17</v>
      </c>
      <c r="D30" s="27"/>
      <c r="E30" s="27"/>
      <c r="F30" s="27"/>
      <c r="G30" s="146">
        <v>1772050.1</v>
      </c>
      <c r="H30" s="146">
        <v>1621986.5999999996</v>
      </c>
      <c r="I30" s="146">
        <v>1815982.2</v>
      </c>
      <c r="J30" s="146">
        <v>2020694.7</v>
      </c>
    </row>
    <row r="31" spans="2:13">
      <c r="B31" s="38"/>
      <c r="C31" s="38" t="s">
        <v>41</v>
      </c>
      <c r="D31" s="39"/>
      <c r="E31" s="40"/>
      <c r="F31" s="41"/>
      <c r="G31" s="148">
        <v>1071770.0000000002</v>
      </c>
      <c r="H31" s="148">
        <v>1007951.2999999999</v>
      </c>
      <c r="I31" s="148">
        <v>1191542</v>
      </c>
      <c r="J31" s="148">
        <v>1211473.5</v>
      </c>
    </row>
    <row r="32" spans="2:13" ht="15" hidden="1" outlineLevel="1">
      <c r="B32" s="32"/>
      <c r="C32" s="32"/>
      <c r="D32" s="32" t="s">
        <v>18</v>
      </c>
      <c r="E32" s="32"/>
      <c r="F32" s="32"/>
      <c r="G32" s="147">
        <v>655677.20000000007</v>
      </c>
      <c r="H32" s="147">
        <v>609227.6</v>
      </c>
      <c r="I32" s="147">
        <v>679505.1</v>
      </c>
      <c r="J32" s="147">
        <v>728372.79999999993</v>
      </c>
      <c r="K32" s="132"/>
      <c r="L32" s="144"/>
    </row>
    <row r="33" spans="2:10" ht="15" hidden="1" outlineLevel="1">
      <c r="B33" s="32"/>
      <c r="C33" s="32"/>
      <c r="D33" s="32" t="s">
        <v>53</v>
      </c>
      <c r="E33" s="32"/>
      <c r="F33" s="32"/>
      <c r="G33" s="147">
        <v>45799.7</v>
      </c>
      <c r="H33" s="147">
        <v>44985.599999999999</v>
      </c>
      <c r="I33" s="147">
        <v>69643.199999999997</v>
      </c>
      <c r="J33" s="147">
        <v>46122.6</v>
      </c>
    </row>
    <row r="34" spans="2:10" ht="15" hidden="1" outlineLevel="1">
      <c r="B34" s="32"/>
      <c r="C34" s="32"/>
      <c r="D34" s="32" t="s">
        <v>54</v>
      </c>
      <c r="E34" s="32"/>
      <c r="F34" s="32"/>
      <c r="G34" s="147">
        <v>41533.4</v>
      </c>
      <c r="H34" s="147">
        <v>32884.6</v>
      </c>
      <c r="I34" s="147">
        <v>81259.600000000006</v>
      </c>
      <c r="J34" s="147">
        <v>58018.9</v>
      </c>
    </row>
    <row r="35" spans="2:10" ht="15" hidden="1" outlineLevel="1">
      <c r="B35" s="32"/>
      <c r="C35" s="32"/>
      <c r="D35" s="32" t="s">
        <v>19</v>
      </c>
      <c r="E35" s="32"/>
      <c r="F35" s="32"/>
      <c r="G35" s="147">
        <v>55216.100000000006</v>
      </c>
      <c r="H35" s="147">
        <v>58219.9</v>
      </c>
      <c r="I35" s="147">
        <v>66068.2</v>
      </c>
      <c r="J35" s="147">
        <v>66058.399999999994</v>
      </c>
    </row>
    <row r="36" spans="2:10" ht="15" hidden="1" outlineLevel="1">
      <c r="B36" s="32"/>
      <c r="C36" s="32"/>
      <c r="D36" s="32" t="s">
        <v>42</v>
      </c>
      <c r="E36" s="32"/>
      <c r="F36" s="32"/>
      <c r="G36" s="147">
        <v>72615.600000000006</v>
      </c>
      <c r="H36" s="147">
        <v>76556.600000000006</v>
      </c>
      <c r="I36" s="147">
        <v>92336.6</v>
      </c>
      <c r="J36" s="147">
        <v>92907.4</v>
      </c>
    </row>
    <row r="37" spans="2:10" ht="15" hidden="1" outlineLevel="1">
      <c r="B37" s="32"/>
      <c r="C37" s="32"/>
      <c r="D37" s="32" t="s">
        <v>113</v>
      </c>
      <c r="E37" s="32"/>
      <c r="F37" s="32"/>
      <c r="G37" s="147">
        <v>200927.99999999997</v>
      </c>
      <c r="H37" s="147">
        <v>186077.00000000003</v>
      </c>
      <c r="I37" s="147">
        <v>202729.3</v>
      </c>
      <c r="J37" s="147">
        <v>219993.39999999997</v>
      </c>
    </row>
    <row r="38" spans="2:10" collapsed="1">
      <c r="B38" s="38"/>
      <c r="C38" s="38" t="s">
        <v>21</v>
      </c>
      <c r="D38" s="39"/>
      <c r="E38" s="40"/>
      <c r="F38" s="41"/>
      <c r="G38" s="148">
        <v>199192.1</v>
      </c>
      <c r="H38" s="148">
        <v>186975.59999999998</v>
      </c>
      <c r="I38" s="148">
        <v>143560.29999999999</v>
      </c>
      <c r="J38" s="148">
        <v>284798.2</v>
      </c>
    </row>
    <row r="39" spans="2:10" ht="15" hidden="1" outlineLevel="1">
      <c r="B39" s="32"/>
      <c r="C39" s="32"/>
      <c r="D39" s="32" t="s">
        <v>22</v>
      </c>
      <c r="E39" s="32"/>
      <c r="F39" s="32"/>
      <c r="G39" s="147">
        <v>134043</v>
      </c>
      <c r="H39" s="147">
        <v>129752.19999999998</v>
      </c>
      <c r="I39" s="147">
        <v>95572.800000000003</v>
      </c>
      <c r="J39" s="147">
        <v>229759.8</v>
      </c>
    </row>
    <row r="40" spans="2:10" ht="15" hidden="1" outlineLevel="1">
      <c r="B40" s="32"/>
      <c r="C40" s="32"/>
      <c r="D40" s="32" t="s">
        <v>23</v>
      </c>
      <c r="E40" s="32"/>
      <c r="F40" s="32"/>
      <c r="G40" s="147">
        <v>47960.5</v>
      </c>
      <c r="H40" s="147">
        <v>54949.2</v>
      </c>
      <c r="I40" s="147">
        <v>43643.9</v>
      </c>
      <c r="J40" s="147">
        <v>49757.100000000006</v>
      </c>
    </row>
    <row r="41" spans="2:10" ht="15" hidden="1" outlineLevel="1">
      <c r="B41" s="32"/>
      <c r="C41" s="32"/>
      <c r="D41" s="32" t="s">
        <v>116</v>
      </c>
      <c r="E41" s="32"/>
      <c r="F41" s="32"/>
      <c r="G41" s="147">
        <v>17188.599999999999</v>
      </c>
      <c r="H41" s="147">
        <v>2274.1999999999998</v>
      </c>
      <c r="I41" s="147">
        <v>4343.6000000000004</v>
      </c>
      <c r="J41" s="147">
        <v>5281.3</v>
      </c>
    </row>
    <row r="42" spans="2:10" collapsed="1">
      <c r="B42" s="38"/>
      <c r="C42" s="38" t="s">
        <v>25</v>
      </c>
      <c r="D42" s="39"/>
      <c r="E42" s="40"/>
      <c r="F42" s="41"/>
      <c r="G42" s="148">
        <v>339231.4</v>
      </c>
      <c r="H42" s="148">
        <v>289187.7</v>
      </c>
      <c r="I42" s="148">
        <v>326739.90000000002</v>
      </c>
      <c r="J42" s="148">
        <v>341605.3</v>
      </c>
    </row>
    <row r="43" spans="2:10" ht="15" hidden="1" outlineLevel="1">
      <c r="B43" s="32"/>
      <c r="C43" s="32"/>
      <c r="D43" s="32" t="s">
        <v>26</v>
      </c>
      <c r="E43" s="32"/>
      <c r="F43" s="32"/>
      <c r="G43" s="147">
        <v>267832.3</v>
      </c>
      <c r="H43" s="147">
        <v>232079.6</v>
      </c>
      <c r="I43" s="147">
        <v>262666.69999999995</v>
      </c>
      <c r="J43" s="147">
        <v>279644.3</v>
      </c>
    </row>
    <row r="44" spans="2:10" ht="15" hidden="1" outlineLevel="1">
      <c r="B44" s="32"/>
      <c r="C44" s="32"/>
      <c r="D44" s="32" t="s">
        <v>27</v>
      </c>
      <c r="E44" s="32"/>
      <c r="F44" s="32"/>
      <c r="G44" s="147">
        <v>71399.100000000006</v>
      </c>
      <c r="H44" s="147">
        <v>57108.1</v>
      </c>
      <c r="I44" s="147">
        <v>64073.200000000012</v>
      </c>
      <c r="J44" s="147">
        <v>61961</v>
      </c>
    </row>
    <row r="45" spans="2:10" collapsed="1">
      <c r="B45" s="38"/>
      <c r="C45" s="38" t="s">
        <v>43</v>
      </c>
      <c r="D45" s="39"/>
      <c r="E45" s="40"/>
      <c r="F45" s="41"/>
      <c r="G45" s="148">
        <v>62689.4</v>
      </c>
      <c r="H45" s="148">
        <v>35916.300000000003</v>
      </c>
      <c r="I45" s="148">
        <v>64476.200000000012</v>
      </c>
      <c r="J45" s="148">
        <v>65572.100000000006</v>
      </c>
    </row>
    <row r="46" spans="2:10" ht="15" hidden="1" outlineLevel="1">
      <c r="B46" s="32"/>
      <c r="C46" s="32"/>
      <c r="D46" s="32" t="s">
        <v>29</v>
      </c>
      <c r="E46" s="32"/>
      <c r="F46" s="32"/>
      <c r="G46" s="147">
        <v>17442.5</v>
      </c>
      <c r="H46" s="147">
        <v>21302.7</v>
      </c>
      <c r="I46" s="147">
        <v>19464.5</v>
      </c>
      <c r="J46" s="147">
        <v>24170.199999999997</v>
      </c>
    </row>
    <row r="47" spans="2:10" ht="15" hidden="1" outlineLevel="1">
      <c r="B47" s="32"/>
      <c r="C47" s="32"/>
      <c r="D47" s="32" t="s">
        <v>30</v>
      </c>
      <c r="E47" s="32"/>
      <c r="F47" s="32"/>
      <c r="G47" s="180">
        <v>3270</v>
      </c>
      <c r="H47" s="147">
        <v>0</v>
      </c>
      <c r="I47" s="147">
        <v>22925.3</v>
      </c>
      <c r="J47" s="147">
        <v>10406</v>
      </c>
    </row>
    <row r="48" spans="2:10" ht="15" hidden="1" outlineLevel="1">
      <c r="B48" s="32"/>
      <c r="C48" s="32"/>
      <c r="D48" s="32" t="s">
        <v>31</v>
      </c>
      <c r="E48" s="32"/>
      <c r="F48" s="32"/>
      <c r="G48" s="147">
        <v>4425.9000000000005</v>
      </c>
      <c r="H48" s="147">
        <v>5872.7</v>
      </c>
      <c r="I48" s="147">
        <v>4773.3999999999996</v>
      </c>
      <c r="J48" s="147">
        <v>6973.2999999999993</v>
      </c>
    </row>
    <row r="49" spans="2:13" ht="15" hidden="1" outlineLevel="1">
      <c r="B49" s="32"/>
      <c r="C49" s="32"/>
      <c r="D49" s="32" t="s">
        <v>115</v>
      </c>
      <c r="E49" s="32"/>
      <c r="F49" s="32"/>
      <c r="G49" s="147">
        <v>37550.999999999993</v>
      </c>
      <c r="H49" s="147">
        <v>8740.9000000000015</v>
      </c>
      <c r="I49" s="147">
        <v>17313</v>
      </c>
      <c r="J49" s="147">
        <v>24022.6</v>
      </c>
    </row>
    <row r="50" spans="2:13" collapsed="1">
      <c r="B50" s="32"/>
      <c r="C50" s="38" t="s">
        <v>33</v>
      </c>
      <c r="D50" s="32"/>
      <c r="E50" s="32"/>
      <c r="F50" s="32"/>
      <c r="G50" s="148">
        <v>59742.400000000001</v>
      </c>
      <c r="H50" s="148">
        <v>56822.8</v>
      </c>
      <c r="I50" s="148">
        <v>58391.1</v>
      </c>
      <c r="J50" s="148">
        <v>76396.2</v>
      </c>
    </row>
    <row r="51" spans="2:13">
      <c r="B51" s="32"/>
      <c r="C51" s="38" t="s">
        <v>114</v>
      </c>
      <c r="D51" s="32"/>
      <c r="E51" s="32"/>
      <c r="F51" s="32"/>
      <c r="G51" s="148">
        <v>39424.800000000003</v>
      </c>
      <c r="H51" s="148">
        <v>45132.900000000009</v>
      </c>
      <c r="I51" s="148">
        <v>31272.699999999993</v>
      </c>
      <c r="J51" s="148">
        <v>40849.399999999994</v>
      </c>
    </row>
    <row r="52" spans="2:13">
      <c r="C52" s="45"/>
      <c r="D52" s="45"/>
      <c r="G52" s="177"/>
      <c r="H52" s="177"/>
      <c r="I52" s="177"/>
      <c r="J52" s="177"/>
      <c r="K52" s="132"/>
      <c r="L52" s="132"/>
      <c r="M52" s="132"/>
    </row>
    <row r="53" spans="2:13" ht="15">
      <c r="B53" s="27"/>
      <c r="C53" s="27" t="s">
        <v>34</v>
      </c>
      <c r="D53" s="27"/>
      <c r="E53" s="27"/>
      <c r="F53" s="27"/>
      <c r="G53" s="146">
        <v>155092.70000000001</v>
      </c>
      <c r="H53" s="146">
        <v>176538.5</v>
      </c>
      <c r="I53" s="146">
        <v>168649.3</v>
      </c>
      <c r="J53" s="146">
        <v>176998.7</v>
      </c>
    </row>
    <row r="54" spans="2:13">
      <c r="B54" s="38"/>
      <c r="C54" s="38" t="s">
        <v>22</v>
      </c>
      <c r="D54" s="39"/>
      <c r="E54" s="40"/>
      <c r="F54" s="41"/>
      <c r="G54" s="148">
        <v>40125.9</v>
      </c>
      <c r="H54" s="148">
        <v>34176.5</v>
      </c>
      <c r="I54" s="148">
        <v>46040.500000000007</v>
      </c>
      <c r="J54" s="148">
        <v>32892.800000000003</v>
      </c>
    </row>
    <row r="55" spans="2:13" ht="15" hidden="1" outlineLevel="1">
      <c r="B55" s="32"/>
      <c r="C55" s="32"/>
      <c r="D55" s="32" t="s">
        <v>35</v>
      </c>
      <c r="E55" s="32"/>
      <c r="F55" s="32"/>
      <c r="G55" s="147">
        <v>31876.7</v>
      </c>
      <c r="H55" s="147">
        <v>27498.5</v>
      </c>
      <c r="I55" s="147">
        <v>46040.500000000007</v>
      </c>
      <c r="J55" s="147">
        <v>31807.5</v>
      </c>
    </row>
    <row r="56" spans="2:13" ht="15" hidden="1" outlineLevel="1">
      <c r="B56" s="32"/>
      <c r="C56" s="32"/>
      <c r="D56" s="32" t="s">
        <v>28</v>
      </c>
      <c r="E56" s="32"/>
      <c r="F56" s="32"/>
      <c r="G56" s="147">
        <v>8249.2000000000007</v>
      </c>
      <c r="H56" s="147">
        <v>6678</v>
      </c>
      <c r="I56" s="147">
        <v>0</v>
      </c>
      <c r="J56" s="147">
        <v>1085.3</v>
      </c>
    </row>
    <row r="57" spans="2:13" collapsed="1">
      <c r="B57" s="38"/>
      <c r="C57" s="38" t="s">
        <v>23</v>
      </c>
      <c r="D57" s="39"/>
      <c r="E57" s="40"/>
      <c r="F57" s="41"/>
      <c r="G57" s="148">
        <v>19880.099999999999</v>
      </c>
      <c r="H57" s="148">
        <v>25400.9</v>
      </c>
      <c r="I57" s="148">
        <v>44970.299999999996</v>
      </c>
      <c r="J57" s="148">
        <v>40676.300000000003</v>
      </c>
    </row>
    <row r="58" spans="2:13" ht="15" hidden="1" outlineLevel="1">
      <c r="B58" s="32"/>
      <c r="C58" s="32"/>
      <c r="D58" s="32" t="s">
        <v>35</v>
      </c>
      <c r="E58" s="32"/>
      <c r="F58" s="32"/>
      <c r="G58" s="147">
        <v>13493.2</v>
      </c>
      <c r="H58" s="147">
        <v>23418.1</v>
      </c>
      <c r="I58" s="147">
        <v>41738.6</v>
      </c>
      <c r="J58" s="147">
        <v>35510.899999999994</v>
      </c>
    </row>
    <row r="59" spans="2:13" ht="15" hidden="1" outlineLevel="1">
      <c r="B59" s="32"/>
      <c r="C59" s="32"/>
      <c r="D59" s="32" t="s">
        <v>28</v>
      </c>
      <c r="E59" s="32"/>
      <c r="F59" s="32"/>
      <c r="G59" s="147">
        <v>6386.9</v>
      </c>
      <c r="H59" s="147">
        <v>1982.8</v>
      </c>
      <c r="I59" s="147">
        <v>3231.7</v>
      </c>
      <c r="J59" s="147">
        <v>5165.3999999999996</v>
      </c>
    </row>
    <row r="60" spans="2:13" collapsed="1">
      <c r="B60" s="38"/>
      <c r="C60" s="38" t="s">
        <v>29</v>
      </c>
      <c r="D60" s="39"/>
      <c r="E60" s="40"/>
      <c r="F60" s="41"/>
      <c r="G60" s="148">
        <v>15530.8</v>
      </c>
      <c r="H60" s="148">
        <v>6838</v>
      </c>
      <c r="I60" s="148">
        <v>4409.8999999999996</v>
      </c>
      <c r="J60" s="148">
        <v>8602.4999999999982</v>
      </c>
    </row>
    <row r="61" spans="2:13" ht="15" hidden="1" outlineLevel="1">
      <c r="B61" s="32"/>
      <c r="C61" s="32"/>
      <c r="D61" s="32" t="s">
        <v>35</v>
      </c>
      <c r="E61" s="32"/>
      <c r="F61" s="32"/>
      <c r="G61" s="147">
        <v>11813</v>
      </c>
      <c r="H61" s="147">
        <v>3736.7999999999997</v>
      </c>
      <c r="I61" s="147">
        <v>1887.8000000000002</v>
      </c>
      <c r="J61" s="147">
        <v>4654.8999999999996</v>
      </c>
    </row>
    <row r="62" spans="2:13" ht="15" hidden="1" outlineLevel="1">
      <c r="B62" s="32"/>
      <c r="C62" s="32"/>
      <c r="D62" s="32" t="s">
        <v>28</v>
      </c>
      <c r="E62" s="32"/>
      <c r="F62" s="32"/>
      <c r="G62" s="147">
        <v>3717.7999999999997</v>
      </c>
      <c r="H62" s="147">
        <v>3101.2</v>
      </c>
      <c r="I62" s="147">
        <v>2522.1</v>
      </c>
      <c r="J62" s="147">
        <v>3947.6</v>
      </c>
    </row>
    <row r="63" spans="2:13" collapsed="1">
      <c r="B63" s="38"/>
      <c r="C63" s="38" t="s">
        <v>36</v>
      </c>
      <c r="D63" s="39"/>
      <c r="E63" s="40"/>
      <c r="F63" s="41"/>
      <c r="G63" s="148">
        <v>18722.599999999999</v>
      </c>
      <c r="H63" s="148">
        <v>27668.100000000002</v>
      </c>
      <c r="I63" s="148">
        <v>20378.099999999999</v>
      </c>
      <c r="J63" s="148">
        <v>26772.800000000003</v>
      </c>
    </row>
    <row r="64" spans="2:13" ht="15" hidden="1" outlineLevel="1">
      <c r="B64" s="32"/>
      <c r="C64" s="32"/>
      <c r="D64" s="32" t="s">
        <v>35</v>
      </c>
      <c r="E64" s="32"/>
      <c r="F64" s="32"/>
      <c r="G64" s="147">
        <v>17598.7</v>
      </c>
      <c r="H64" s="147">
        <v>24472.000000000004</v>
      </c>
      <c r="I64" s="147">
        <v>3208</v>
      </c>
      <c r="J64" s="147">
        <v>2872.6000000000004</v>
      </c>
    </row>
    <row r="65" spans="1:23" ht="15" hidden="1" outlineLevel="1">
      <c r="B65" s="32"/>
      <c r="C65" s="32"/>
      <c r="D65" s="32" t="s">
        <v>28</v>
      </c>
      <c r="E65" s="32"/>
      <c r="F65" s="32"/>
      <c r="G65" s="147">
        <v>1123.9000000000001</v>
      </c>
      <c r="H65" s="147">
        <v>3196.1</v>
      </c>
      <c r="I65" s="147">
        <v>17170.099999999999</v>
      </c>
      <c r="J65" s="147">
        <v>23900.199999999997</v>
      </c>
    </row>
    <row r="66" spans="1:23" s="137" customFormat="1" collapsed="1">
      <c r="A66" s="133"/>
      <c r="B66" s="38"/>
      <c r="C66" s="38" t="s">
        <v>50</v>
      </c>
      <c r="D66" s="39"/>
      <c r="E66" s="40"/>
      <c r="F66" s="41"/>
      <c r="G66" s="148">
        <v>14552.7</v>
      </c>
      <c r="H66" s="148">
        <v>18399.2</v>
      </c>
      <c r="I66" s="148">
        <v>19081.400000000001</v>
      </c>
      <c r="J66" s="148">
        <v>24645.599999999999</v>
      </c>
      <c r="K66" s="133"/>
      <c r="L66" s="133"/>
      <c r="M66" s="133"/>
      <c r="N66" s="133"/>
      <c r="O66" s="133"/>
      <c r="P66" s="133"/>
      <c r="Q66" s="133"/>
      <c r="R66" s="133"/>
      <c r="S66" s="133"/>
      <c r="T66" s="133"/>
      <c r="U66" s="133"/>
      <c r="V66" s="133"/>
      <c r="W66" s="133"/>
    </row>
    <row r="67" spans="1:23" s="137" customFormat="1" ht="15" hidden="1" outlineLevel="1">
      <c r="A67" s="133"/>
      <c r="B67" s="41"/>
      <c r="C67" s="41"/>
      <c r="D67" s="41" t="s">
        <v>35</v>
      </c>
      <c r="E67" s="41"/>
      <c r="F67" s="41"/>
      <c r="G67" s="149">
        <v>10571.1</v>
      </c>
      <c r="H67" s="149">
        <v>11448.1</v>
      </c>
      <c r="I67" s="149">
        <v>10503.4</v>
      </c>
      <c r="J67" s="149">
        <v>17395.8</v>
      </c>
      <c r="K67" s="133"/>
      <c r="L67" s="133"/>
      <c r="M67" s="133"/>
      <c r="N67" s="133"/>
      <c r="O67" s="133"/>
      <c r="P67" s="133"/>
      <c r="Q67" s="133"/>
      <c r="R67" s="133"/>
      <c r="S67" s="133"/>
      <c r="T67" s="133"/>
      <c r="U67" s="133"/>
      <c r="V67" s="133"/>
      <c r="W67" s="133"/>
    </row>
    <row r="68" spans="1:23" ht="15" hidden="1" outlineLevel="1">
      <c r="B68" s="41"/>
      <c r="C68" s="41"/>
      <c r="D68" s="41" t="s">
        <v>28</v>
      </c>
      <c r="E68" s="41"/>
      <c r="F68" s="41"/>
      <c r="G68" s="149">
        <v>3981.6000000000004</v>
      </c>
      <c r="H68" s="149">
        <v>6951.1</v>
      </c>
      <c r="I68" s="149">
        <v>8578</v>
      </c>
      <c r="J68" s="149">
        <v>7249.7999999999993</v>
      </c>
    </row>
    <row r="69" spans="1:23" collapsed="1">
      <c r="B69" s="38"/>
      <c r="C69" s="38" t="s">
        <v>37</v>
      </c>
      <c r="D69" s="39"/>
      <c r="E69" s="40"/>
      <c r="F69" s="41"/>
      <c r="G69" s="148">
        <v>46280.600000000006</v>
      </c>
      <c r="H69" s="148">
        <v>64055.8</v>
      </c>
      <c r="I69" s="148">
        <v>33769.099999999984</v>
      </c>
      <c r="J69" s="148">
        <v>43408.7</v>
      </c>
    </row>
    <row r="70" spans="1:23" ht="15" hidden="1" outlineLevel="1">
      <c r="B70" s="32"/>
      <c r="C70" s="32"/>
      <c r="D70" s="32" t="s">
        <v>35</v>
      </c>
      <c r="E70" s="32"/>
      <c r="F70" s="32"/>
      <c r="G70" s="147">
        <v>26432.5</v>
      </c>
      <c r="H70" s="147">
        <v>32239.5</v>
      </c>
      <c r="I70" s="147">
        <v>26854.999999999985</v>
      </c>
      <c r="J70" s="147">
        <v>33926.899999999994</v>
      </c>
    </row>
    <row r="71" spans="1:23" ht="15" hidden="1" outlineLevel="1">
      <c r="B71" s="32"/>
      <c r="C71" s="32"/>
      <c r="D71" s="32" t="s">
        <v>28</v>
      </c>
      <c r="E71" s="32"/>
      <c r="F71" s="32"/>
      <c r="G71" s="147">
        <v>19848.099999999999</v>
      </c>
      <c r="H71" s="147">
        <v>31816.3</v>
      </c>
      <c r="I71" s="147">
        <v>6914.1</v>
      </c>
      <c r="J71" s="147">
        <v>9481.8000000000029</v>
      </c>
    </row>
    <row r="72" spans="1:23" collapsed="1">
      <c r="C72" s="45"/>
      <c r="D72" s="47"/>
      <c r="E72" s="48"/>
      <c r="F72" s="47"/>
      <c r="G72" s="177"/>
      <c r="H72" s="177"/>
      <c r="I72" s="177"/>
      <c r="J72" s="177"/>
    </row>
    <row r="73" spans="1:23">
      <c r="B73" s="23" t="s">
        <v>38</v>
      </c>
      <c r="C73" s="23"/>
      <c r="D73" s="23"/>
      <c r="E73" s="23"/>
      <c r="F73" s="23"/>
      <c r="G73" s="145">
        <v>-203938.30000000005</v>
      </c>
      <c r="H73" s="145">
        <v>-228133.99999999977</v>
      </c>
      <c r="I73" s="145">
        <v>-257855.50000000012</v>
      </c>
      <c r="J73" s="145">
        <v>-331372.79999999981</v>
      </c>
    </row>
    <row r="74" spans="1:23">
      <c r="G74" s="177"/>
      <c r="H74" s="177"/>
      <c r="I74" s="177"/>
      <c r="J74" s="177"/>
    </row>
    <row r="75" spans="1:23" ht="15">
      <c r="B75" s="27"/>
      <c r="C75" s="27" t="s">
        <v>51</v>
      </c>
      <c r="D75" s="27"/>
      <c r="E75" s="27"/>
      <c r="F75" s="27"/>
      <c r="G75" s="146">
        <v>334031.39999999997</v>
      </c>
      <c r="H75" s="146">
        <v>257456.9</v>
      </c>
      <c r="I75" s="146">
        <v>130150.3</v>
      </c>
      <c r="J75" s="146">
        <v>76015.199999999997</v>
      </c>
    </row>
    <row r="76" spans="1:23">
      <c r="G76" s="177"/>
      <c r="H76" s="177"/>
      <c r="I76" s="177"/>
      <c r="J76" s="177"/>
      <c r="L76" s="153"/>
      <c r="M76" s="153"/>
    </row>
    <row r="77" spans="1:23">
      <c r="B77" s="23" t="s">
        <v>40</v>
      </c>
      <c r="C77" s="23"/>
      <c r="D77" s="23"/>
      <c r="E77" s="23"/>
      <c r="F77" s="23"/>
      <c r="G77" s="145">
        <v>-537969.69999999995</v>
      </c>
      <c r="H77" s="145">
        <v>-485590.89999999979</v>
      </c>
      <c r="I77" s="145">
        <v>-388005.80000000016</v>
      </c>
      <c r="J77" s="145">
        <v>-407387.99999999983</v>
      </c>
      <c r="L77" s="153"/>
    </row>
    <row r="78" spans="1:23" s="140" customFormat="1" ht="15">
      <c r="A78" s="142"/>
      <c r="B78" s="63"/>
      <c r="C78" s="110"/>
      <c r="D78" s="143"/>
      <c r="E78" s="54"/>
      <c r="F78" s="51"/>
      <c r="G78" s="177"/>
      <c r="H78" s="177"/>
      <c r="I78" s="177"/>
      <c r="J78" s="177"/>
      <c r="K78" s="142"/>
      <c r="L78" s="142"/>
      <c r="M78" s="142"/>
      <c r="N78" s="142"/>
      <c r="O78" s="142"/>
      <c r="P78" s="142"/>
      <c r="Q78" s="142"/>
      <c r="R78" s="142"/>
      <c r="S78" s="142"/>
      <c r="T78" s="142"/>
      <c r="U78" s="142"/>
      <c r="V78" s="142"/>
      <c r="W78" s="142"/>
    </row>
    <row r="79" spans="1:23" s="140" customFormat="1" ht="15">
      <c r="A79" s="142"/>
      <c r="B79" s="27"/>
      <c r="C79" s="27" t="s">
        <v>119</v>
      </c>
      <c r="D79" s="27"/>
      <c r="E79" s="27"/>
      <c r="F79" s="27"/>
      <c r="G79" s="146">
        <v>0</v>
      </c>
      <c r="H79" s="146">
        <v>0</v>
      </c>
      <c r="I79" s="146">
        <v>0</v>
      </c>
      <c r="J79" s="146">
        <v>0</v>
      </c>
      <c r="K79" s="142"/>
      <c r="L79" s="142"/>
      <c r="M79" s="142"/>
      <c r="N79" s="142"/>
      <c r="O79" s="142"/>
      <c r="P79" s="142"/>
      <c r="Q79" s="142"/>
      <c r="R79" s="142"/>
      <c r="S79" s="142"/>
      <c r="T79" s="142"/>
      <c r="U79" s="142"/>
      <c r="V79" s="142"/>
      <c r="W79" s="142"/>
    </row>
    <row r="80" spans="1:23" ht="15">
      <c r="B80" s="140"/>
      <c r="C80" s="139"/>
      <c r="D80" s="143"/>
      <c r="E80" s="143"/>
      <c r="F80" s="143"/>
      <c r="G80" s="177"/>
      <c r="H80" s="177"/>
      <c r="I80" s="177"/>
      <c r="J80" s="177"/>
    </row>
    <row r="81" spans="2:10">
      <c r="B81" s="23" t="s">
        <v>120</v>
      </c>
      <c r="C81" s="8"/>
      <c r="D81" s="9"/>
      <c r="E81" s="10"/>
      <c r="F81" s="11"/>
      <c r="G81" s="181">
        <v>-203938.30000000005</v>
      </c>
      <c r="H81" s="145">
        <v>-228133.99999999977</v>
      </c>
      <c r="I81" s="145">
        <v>-257855.50000000012</v>
      </c>
      <c r="J81" s="145">
        <v>-331372.79999999981</v>
      </c>
    </row>
    <row r="82" spans="2:10">
      <c r="B82" s="115"/>
      <c r="C82" s="55"/>
      <c r="D82" s="143"/>
      <c r="E82" s="54"/>
      <c r="F82" s="51"/>
      <c r="G82" s="51"/>
      <c r="H82" s="162"/>
      <c r="I82" s="162"/>
      <c r="J82" s="182"/>
    </row>
    <row r="83" spans="2:10" ht="15">
      <c r="B83" s="65"/>
      <c r="C83" s="112"/>
      <c r="D83" s="143"/>
      <c r="E83" s="54"/>
      <c r="F83" s="51"/>
      <c r="G83" s="51"/>
      <c r="H83" s="162"/>
      <c r="I83" s="162"/>
      <c r="J83" s="182"/>
    </row>
    <row r="84" spans="2:10" ht="15">
      <c r="B84" s="65"/>
      <c r="C84" s="63"/>
      <c r="D84" s="143"/>
      <c r="E84" s="54"/>
      <c r="F84" s="51"/>
      <c r="G84" s="256"/>
      <c r="H84" s="256"/>
      <c r="I84" s="256"/>
      <c r="J84" s="182"/>
    </row>
    <row r="85" spans="2:10">
      <c r="B85" s="113"/>
      <c r="C85" s="55"/>
      <c r="D85" s="143"/>
      <c r="E85" s="54"/>
      <c r="F85" s="51"/>
      <c r="G85" s="51"/>
      <c r="J85" s="182"/>
    </row>
    <row r="86" spans="2:10">
      <c r="B86" s="66"/>
      <c r="C86" s="55"/>
      <c r="D86" s="143"/>
      <c r="E86" s="54"/>
      <c r="F86" s="51"/>
      <c r="G86" s="51"/>
      <c r="J86" s="182"/>
    </row>
    <row r="87" spans="2:10">
      <c r="B87" s="99"/>
      <c r="C87" s="55"/>
      <c r="D87" s="143"/>
      <c r="E87" s="54"/>
      <c r="F87" s="51"/>
      <c r="G87" s="51"/>
      <c r="J87" s="182"/>
    </row>
    <row r="88" spans="2:10">
      <c r="B88" s="114"/>
      <c r="C88" s="55"/>
      <c r="D88" s="143"/>
      <c r="E88" s="54"/>
      <c r="F88" s="51"/>
      <c r="G88" s="51"/>
      <c r="J88" s="182"/>
    </row>
    <row r="89" spans="2:10">
      <c r="B89" s="99"/>
      <c r="C89" s="55"/>
      <c r="D89" s="143"/>
      <c r="E89" s="54"/>
      <c r="F89" s="51"/>
      <c r="G89" s="51"/>
    </row>
    <row r="90" spans="2:10">
      <c r="B90" s="115"/>
      <c r="C90" s="55"/>
      <c r="D90" s="143"/>
      <c r="E90" s="54"/>
      <c r="F90" s="51"/>
      <c r="G90" s="51"/>
    </row>
    <row r="91" spans="2:10">
      <c r="B91" s="99"/>
      <c r="C91" s="55"/>
      <c r="D91" s="143"/>
      <c r="E91" s="54"/>
      <c r="F91" s="51"/>
      <c r="G91" s="51"/>
    </row>
    <row r="92" spans="2:10">
      <c r="B92" s="69"/>
      <c r="C92" s="55"/>
      <c r="D92" s="143"/>
      <c r="E92" s="54"/>
      <c r="F92" s="51"/>
      <c r="G92" s="51"/>
    </row>
    <row r="93" spans="2:10">
      <c r="B93" s="125"/>
      <c r="C93" s="126"/>
      <c r="D93" s="127"/>
      <c r="E93" s="128"/>
      <c r="F93" s="129"/>
      <c r="G93" s="129"/>
    </row>
    <row r="94" spans="2:10">
      <c r="B94" s="70"/>
      <c r="C94" s="55"/>
      <c r="D94" s="7"/>
      <c r="E94" s="5"/>
      <c r="F94" s="6"/>
      <c r="G94" s="6"/>
    </row>
    <row r="95" spans="2:10">
      <c r="B95" s="70"/>
      <c r="C95" s="55"/>
      <c r="D95" s="7"/>
      <c r="E95" s="5"/>
      <c r="F95" s="6"/>
      <c r="G95" s="6"/>
    </row>
    <row r="96" spans="2:10" ht="15">
      <c r="B96" s="70"/>
      <c r="C96" s="70"/>
      <c r="D96" s="7"/>
      <c r="E96" s="5"/>
      <c r="F96" s="6"/>
      <c r="G96" s="6"/>
    </row>
    <row r="97" spans="2:7" ht="15">
      <c r="B97" s="154"/>
      <c r="C97" s="154"/>
      <c r="D97" s="154"/>
      <c r="E97" s="154"/>
      <c r="F97" s="154"/>
      <c r="G97" s="154"/>
    </row>
    <row r="98" spans="2:7" ht="15">
      <c r="B98" s="154"/>
      <c r="C98" s="154"/>
      <c r="D98" s="154"/>
      <c r="E98" s="154"/>
      <c r="F98" s="154"/>
      <c r="G98" s="154"/>
    </row>
    <row r="99" spans="2:7" ht="15">
      <c r="B99" s="65"/>
      <c r="C99" s="155"/>
      <c r="D99" s="155"/>
      <c r="E99" s="155"/>
      <c r="F99" s="155"/>
      <c r="G99" s="155"/>
    </row>
    <row r="100" spans="2:7" ht="15">
      <c r="B100" s="65"/>
      <c r="C100" s="155"/>
      <c r="D100" s="155"/>
      <c r="E100" s="155"/>
      <c r="F100" s="155"/>
      <c r="G100" s="155"/>
    </row>
    <row r="101" spans="2:7" ht="15">
      <c r="B101" s="65"/>
      <c r="C101" s="155"/>
      <c r="D101" s="155"/>
      <c r="E101" s="155"/>
      <c r="F101" s="155"/>
      <c r="G101" s="155"/>
    </row>
    <row r="102" spans="2:7" ht="15">
      <c r="B102" s="70"/>
      <c r="C102" s="155"/>
      <c r="D102" s="155"/>
      <c r="E102" s="155"/>
      <c r="F102" s="155"/>
      <c r="G102" s="155"/>
    </row>
    <row r="103" spans="2:7" ht="15">
      <c r="B103" s="154"/>
      <c r="C103" s="154"/>
      <c r="D103" s="154"/>
      <c r="E103" s="154"/>
      <c r="F103" s="154"/>
      <c r="G103" s="154"/>
    </row>
    <row r="104" spans="2:7" ht="15">
      <c r="B104" s="154"/>
      <c r="C104" s="154"/>
      <c r="D104" s="154"/>
      <c r="E104" s="154"/>
      <c r="F104" s="154"/>
      <c r="G104" s="154"/>
    </row>
    <row r="105" spans="2:7" ht="16.5">
      <c r="B105" s="123"/>
      <c r="C105" s="55"/>
      <c r="D105" s="143"/>
      <c r="E105" s="54"/>
      <c r="F105" s="51"/>
      <c r="G105" s="51"/>
    </row>
    <row r="106" spans="2:7" ht="16.5">
      <c r="B106" s="86"/>
    </row>
    <row r="107" spans="2:7" ht="16.5">
      <c r="B107" s="86"/>
    </row>
    <row r="108" spans="2:7" ht="16.5">
      <c r="B108" s="87"/>
    </row>
    <row r="109" spans="2:7" ht="16.5">
      <c r="B109" s="86"/>
    </row>
    <row r="110" spans="2:7" ht="16.5">
      <c r="B110" s="86"/>
    </row>
    <row r="111" spans="2:7" ht="16.5">
      <c r="B111" s="86"/>
    </row>
    <row r="112" spans="2:7" ht="16.5">
      <c r="B112" s="88"/>
    </row>
    <row r="113" spans="2:7" ht="16.5">
      <c r="B113" s="88"/>
      <c r="C113" s="82"/>
      <c r="D113" s="83"/>
      <c r="E113" s="84"/>
      <c r="F113" s="57"/>
      <c r="G113" s="57"/>
    </row>
    <row r="114" spans="2:7">
      <c r="B114" s="85"/>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row r="123" spans="2:7">
      <c r="C123" s="82"/>
      <c r="D123" s="83"/>
      <c r="E123" s="84"/>
      <c r="F123" s="57"/>
      <c r="G123" s="57"/>
    </row>
  </sheetData>
  <mergeCells count="2">
    <mergeCell ref="C2:H2"/>
    <mergeCell ref="B3:J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99"/>
      <c r="C1" s="299"/>
      <c r="D1" s="299"/>
      <c r="E1" s="299"/>
      <c r="F1" s="299"/>
      <c r="G1" s="299"/>
      <c r="H1" s="299"/>
      <c r="I1" s="299"/>
      <c r="J1" s="299"/>
      <c r="K1" s="299"/>
    </row>
    <row r="2" spans="2:11">
      <c r="B2" s="15"/>
      <c r="C2" s="15"/>
      <c r="D2" s="15"/>
      <c r="E2" s="15"/>
      <c r="F2" s="15"/>
      <c r="G2" s="15"/>
      <c r="H2" s="75"/>
      <c r="I2" s="15"/>
      <c r="J2" s="15"/>
      <c r="K2" s="15"/>
    </row>
    <row r="3" spans="2:11" ht="15" customHeight="1">
      <c r="G3" s="300" t="s">
        <v>44</v>
      </c>
      <c r="H3" s="300"/>
      <c r="I3" s="300" t="s">
        <v>45</v>
      </c>
      <c r="J3" s="300"/>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96"/>
      <c r="C121" s="296"/>
      <c r="D121" s="296"/>
      <c r="E121" s="296"/>
      <c r="F121" s="296"/>
      <c r="G121" s="296"/>
      <c r="H121" s="296"/>
      <c r="I121" s="296"/>
      <c r="J121" s="296"/>
      <c r="K121" s="296"/>
      <c r="L121" s="72"/>
      <c r="M121" s="72"/>
      <c r="N121" s="72"/>
      <c r="O121" s="72"/>
      <c r="P121" s="72"/>
      <c r="Q121" s="72"/>
      <c r="R121" s="72"/>
      <c r="S121" s="72"/>
      <c r="T121" s="72"/>
      <c r="U121" s="72"/>
      <c r="V121" s="72"/>
      <c r="W121" s="72"/>
      <c r="X121" s="72"/>
      <c r="Y121" s="72"/>
      <c r="Z121" s="72"/>
    </row>
    <row r="122" spans="2:26" s="73" customFormat="1" ht="15">
      <c r="B122" s="296"/>
      <c r="C122" s="296"/>
      <c r="D122" s="296"/>
      <c r="E122" s="296"/>
      <c r="F122" s="296"/>
      <c r="G122" s="296"/>
      <c r="H122" s="296"/>
      <c r="I122" s="296"/>
      <c r="J122" s="296"/>
      <c r="K122" s="296"/>
      <c r="L122" s="72"/>
      <c r="M122" s="72"/>
      <c r="N122" s="72"/>
      <c r="O122" s="72"/>
      <c r="P122" s="72"/>
      <c r="Q122" s="72"/>
      <c r="R122" s="72"/>
      <c r="S122" s="72"/>
      <c r="T122" s="72"/>
      <c r="U122" s="72"/>
      <c r="V122" s="72"/>
      <c r="W122" s="72"/>
      <c r="X122" s="72"/>
      <c r="Y122" s="72"/>
      <c r="Z122" s="72"/>
    </row>
    <row r="123" spans="2:26" s="73" customFormat="1">
      <c r="B123" s="65"/>
      <c r="C123" s="297"/>
      <c r="D123" s="297"/>
      <c r="E123" s="297"/>
      <c r="F123" s="297"/>
      <c r="G123" s="297"/>
      <c r="H123" s="297"/>
      <c r="I123" s="297"/>
      <c r="J123" s="297"/>
      <c r="K123" s="297"/>
      <c r="L123" s="51"/>
      <c r="M123" s="55"/>
      <c r="N123" s="55"/>
      <c r="O123" s="72"/>
      <c r="P123" s="72"/>
      <c r="Q123" s="72"/>
      <c r="R123" s="72"/>
      <c r="S123" s="72"/>
      <c r="T123" s="72"/>
      <c r="U123" s="72"/>
      <c r="V123" s="72"/>
      <c r="W123" s="72"/>
      <c r="X123" s="72"/>
      <c r="Y123" s="72"/>
      <c r="Z123" s="72"/>
    </row>
    <row r="124" spans="2:26" s="73" customFormat="1" ht="15">
      <c r="B124" s="65"/>
      <c r="C124" s="297"/>
      <c r="D124" s="297"/>
      <c r="E124" s="297"/>
      <c r="F124" s="297"/>
      <c r="G124" s="297"/>
      <c r="H124" s="297"/>
      <c r="I124" s="297"/>
      <c r="J124" s="297"/>
      <c r="K124" s="297"/>
      <c r="L124" s="72"/>
      <c r="M124" s="72"/>
      <c r="N124" s="72"/>
      <c r="O124" s="72"/>
      <c r="P124" s="72"/>
      <c r="Q124" s="72"/>
      <c r="R124" s="72"/>
      <c r="S124" s="72"/>
      <c r="T124" s="72"/>
      <c r="U124" s="72"/>
      <c r="V124" s="72"/>
      <c r="W124" s="72"/>
      <c r="X124" s="72"/>
      <c r="Y124" s="72"/>
      <c r="Z124" s="72"/>
    </row>
    <row r="125" spans="2:26" s="73" customFormat="1" ht="15">
      <c r="B125" s="65"/>
      <c r="C125" s="297"/>
      <c r="D125" s="297"/>
      <c r="E125" s="297"/>
      <c r="F125" s="297"/>
      <c r="G125" s="297"/>
      <c r="H125" s="297"/>
      <c r="I125" s="297"/>
      <c r="J125" s="297"/>
      <c r="K125" s="297"/>
      <c r="L125" s="72"/>
      <c r="M125" s="72"/>
      <c r="N125" s="72"/>
      <c r="O125" s="72"/>
      <c r="P125" s="72"/>
      <c r="Q125" s="72"/>
      <c r="R125" s="72"/>
      <c r="S125" s="72"/>
      <c r="T125" s="72"/>
      <c r="U125" s="72"/>
      <c r="V125" s="72"/>
      <c r="W125" s="72"/>
      <c r="X125" s="72"/>
      <c r="Y125" s="72"/>
      <c r="Z125" s="72"/>
    </row>
    <row r="126" spans="2:26" s="73" customFormat="1" ht="15">
      <c r="B126" s="70"/>
      <c r="C126" s="297"/>
      <c r="D126" s="297"/>
      <c r="E126" s="297"/>
      <c r="F126" s="297"/>
      <c r="G126" s="297"/>
      <c r="H126" s="297"/>
      <c r="I126" s="297"/>
      <c r="J126" s="297"/>
      <c r="K126" s="297"/>
    </row>
    <row r="127" spans="2:26" s="73" customFormat="1" ht="15">
      <c r="B127" s="296"/>
      <c r="C127" s="296"/>
      <c r="D127" s="296"/>
      <c r="E127" s="296"/>
      <c r="F127" s="296"/>
      <c r="G127" s="296"/>
      <c r="H127" s="296"/>
      <c r="I127" s="296"/>
      <c r="J127" s="296"/>
      <c r="K127" s="296"/>
    </row>
    <row r="128" spans="2:26" s="73" customFormat="1" ht="15">
      <c r="B128" s="296"/>
      <c r="C128" s="296"/>
      <c r="D128" s="296"/>
      <c r="E128" s="296"/>
      <c r="F128" s="296"/>
      <c r="G128" s="296"/>
      <c r="H128" s="296"/>
      <c r="I128" s="296"/>
      <c r="J128" s="296"/>
      <c r="K128" s="296"/>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Abril</vt:lpstr>
      <vt:lpstr>Mensualización</vt:lpstr>
      <vt:lpstr>SALIDA PRENSA ENERO</vt:lpstr>
      <vt:lpstr>Abril!Área_de_impresión</vt:lpstr>
      <vt:lpstr>AI!Área_de_impresión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2023-05-18T19:27:25Z</cp:lastPrinted>
  <dcterms:created xsi:type="dcterms:W3CDTF">2017-02-01T16:55:20Z</dcterms:created>
  <dcterms:modified xsi:type="dcterms:W3CDTF">2023-05-31T16:14:29Z</dcterms:modified>
</cp:coreProperties>
</file>